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180" yWindow="-30" windowWidth="11280" windowHeight="7800" tabRatio="877" firstSheet="8" activeTab="13"/>
  </bookViews>
  <sheets>
    <sheet name="Chapitre 10" sheetId="23" r:id="rId1"/>
    <sheet name="0_Liste" sheetId="14" r:id="rId2"/>
    <sheet name="1_Grands_groupes" sheetId="5" r:id="rId3"/>
    <sheet name="2_principaux_pays" sheetId="6" r:id="rId4"/>
    <sheet name="3_principaux_pays_suite" sheetId="15" r:id="rId5"/>
    <sheet name="4_Déséquilibre" sheetId="10" r:id="rId6"/>
    <sheet name="5_Balance_commerciale_2013" sheetId="20" r:id="rId7"/>
    <sheet name="6_Balance_commerciale_2014" sheetId="22" r:id="rId8"/>
    <sheet name="7__Balance_commerciale_2015" sheetId="24" r:id="rId9"/>
    <sheet name="8_Balance commerciale_2016" sheetId="25" r:id="rId10"/>
    <sheet name="9_Balance commerciale_2017" sheetId="27" r:id="rId11"/>
    <sheet name="10_Balance commerciale_2018" sheetId="26" r:id="rId12"/>
    <sheet name="11_Echanges_UEMOA" sheetId="12" r:id="rId13"/>
    <sheet name="12_Echanges_CEDEAO" sheetId="13" r:id="rId14"/>
  </sheets>
  <definedNames>
    <definedName name="_Toc272241218" localSheetId="2">'1_Grands_groupes'!$A$1</definedName>
    <definedName name="_Toc272241220" localSheetId="3">'2_principaux_pays'!$B$1</definedName>
    <definedName name="_Toc272241224" localSheetId="5">'4_Déséquilibre'!$A$2</definedName>
    <definedName name="_Toc272241228" localSheetId="13">'12_Echanges_CEDEAO'!$A$1</definedName>
    <definedName name="_xlnm.Print_Titles" localSheetId="3">'2_principaux_pays'!$3:$3</definedName>
    <definedName name="_xlnm.Print_Titles" localSheetId="4">'3_principaux_pays_suite'!$3:$3</definedName>
    <definedName name="_xlnm.Print_Titles" localSheetId="6">'5_Balance_commerciale_2013'!$4:$4</definedName>
    <definedName name="_xlnm.Print_Titles" localSheetId="7">'6_Balance_commerciale_2014'!$4:$4</definedName>
    <definedName name="_xlnm.Print_Titles" localSheetId="8">'7__Balance_commerciale_2015'!$4:$4</definedName>
  </definedNames>
  <calcPr calcId="125725"/>
</workbook>
</file>

<file path=xl/calcChain.xml><?xml version="1.0" encoding="utf-8"?>
<calcChain xmlns="http://schemas.openxmlformats.org/spreadsheetml/2006/main">
  <c r="G24" i="12"/>
  <c r="G21"/>
  <c r="G18"/>
  <c r="G15"/>
  <c r="G12"/>
  <c r="G9"/>
  <c r="G6"/>
  <c r="G45" i="13"/>
  <c r="G42"/>
  <c r="G39"/>
  <c r="G36"/>
  <c r="G33"/>
  <c r="G30"/>
  <c r="G27"/>
  <c r="G24"/>
  <c r="G21"/>
  <c r="G18"/>
  <c r="G15"/>
  <c r="G12"/>
  <c r="G9"/>
  <c r="G6"/>
  <c r="D6" i="26" l="1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5"/>
  <c r="D5" i="2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F31" i="5"/>
  <c r="F14"/>
  <c r="F45" i="13"/>
  <c r="E45"/>
  <c r="D45"/>
  <c r="C45"/>
  <c r="F42"/>
  <c r="E42"/>
  <c r="D42"/>
  <c r="C42"/>
  <c r="F39"/>
  <c r="E39"/>
  <c r="D39"/>
  <c r="C39"/>
  <c r="F36"/>
  <c r="E36"/>
  <c r="D36"/>
  <c r="C36"/>
  <c r="F33"/>
  <c r="E33"/>
  <c r="D33"/>
  <c r="C33"/>
  <c r="F30"/>
  <c r="E30"/>
  <c r="D30"/>
  <c r="C30"/>
  <c r="F27"/>
  <c r="E27"/>
  <c r="D27"/>
  <c r="C27"/>
  <c r="F24"/>
  <c r="E24"/>
  <c r="D24"/>
  <c r="C24"/>
  <c r="F21"/>
  <c r="E21"/>
  <c r="D21"/>
  <c r="C21"/>
  <c r="F18"/>
  <c r="E18"/>
  <c r="D18"/>
  <c r="C18"/>
  <c r="F15"/>
  <c r="E15"/>
  <c r="D15"/>
  <c r="C15"/>
  <c r="F12"/>
  <c r="E12"/>
  <c r="D12"/>
  <c r="C12"/>
  <c r="F9"/>
  <c r="E9"/>
  <c r="D9"/>
  <c r="C9"/>
  <c r="F6"/>
  <c r="E6"/>
  <c r="D6"/>
  <c r="C6"/>
  <c r="F24" i="12"/>
  <c r="E24"/>
  <c r="D24"/>
  <c r="C24"/>
  <c r="F21"/>
  <c r="E21"/>
  <c r="D21"/>
  <c r="C21"/>
  <c r="F18"/>
  <c r="E18"/>
  <c r="D18"/>
  <c r="C18"/>
  <c r="F15"/>
  <c r="E15"/>
  <c r="D15"/>
  <c r="C15"/>
  <c r="F12"/>
  <c r="E12"/>
  <c r="C12"/>
  <c r="F9"/>
  <c r="E9"/>
  <c r="D9"/>
  <c r="C9"/>
  <c r="F6"/>
  <c r="E6"/>
  <c r="D6"/>
  <c r="C6"/>
  <c r="D229" i="27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230" s="1"/>
  <c r="D230" i="24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C230" i="22"/>
  <c r="B230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230" s="1"/>
  <c r="C230" i="20"/>
  <c r="B230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230" s="1"/>
  <c r="E25" i="10"/>
  <c r="F25"/>
  <c r="E31" i="5"/>
  <c r="D31"/>
  <c r="C31"/>
  <c r="B31"/>
  <c r="E14"/>
  <c r="D14"/>
  <c r="C14"/>
  <c r="B14"/>
  <c r="D230" i="26"/>
  <c r="E16" i="10"/>
  <c r="E17"/>
  <c r="E18"/>
  <c r="E15"/>
  <c r="E24"/>
  <c r="E23"/>
  <c r="E22"/>
  <c r="E21"/>
  <c r="E20"/>
  <c r="E19"/>
  <c r="F24" l="1"/>
  <c r="F22"/>
  <c r="F23"/>
  <c r="F21" l="1"/>
  <c r="F20" l="1"/>
  <c r="F19"/>
  <c r="F18"/>
  <c r="F17" l="1"/>
</calcChain>
</file>

<file path=xl/sharedStrings.xml><?xml version="1.0" encoding="utf-8"?>
<sst xmlns="http://schemas.openxmlformats.org/spreadsheetml/2006/main" count="1999" uniqueCount="301">
  <si>
    <t>Produits alimentaires et animaux vivants</t>
  </si>
  <si>
    <t>Boissons et Tabacs</t>
  </si>
  <si>
    <t>Matières brutes non comestibles, à l'exception des carburants</t>
  </si>
  <si>
    <t>Combustibles minéraux, lubrifiants et produits annexes</t>
  </si>
  <si>
    <t>Huiles, graisses et cires d'origine animale ou végétale</t>
  </si>
  <si>
    <t>Produits chimiques et produits connexes, n.d.a.</t>
  </si>
  <si>
    <t>Articles manufacturés classés principalement d'après la matière première</t>
  </si>
  <si>
    <t>Machines et matériel de transport</t>
  </si>
  <si>
    <t>Articles manifacturés divers</t>
  </si>
  <si>
    <t>Articles et transactions non classés ailleurs dans la CTCI</t>
  </si>
  <si>
    <t>Total</t>
  </si>
  <si>
    <t>Andorre</t>
  </si>
  <si>
    <t>Emirats Arabes Unis</t>
  </si>
  <si>
    <t>Afghanistan</t>
  </si>
  <si>
    <t>Antigua et Barbuda</t>
  </si>
  <si>
    <t>Albanie</t>
  </si>
  <si>
    <t>Arménie</t>
  </si>
  <si>
    <t>Antilles Néerlandaises</t>
  </si>
  <si>
    <t>Angola</t>
  </si>
  <si>
    <t>Argentine</t>
  </si>
  <si>
    <t>Samoa Américaines</t>
  </si>
  <si>
    <t>Autriche</t>
  </si>
  <si>
    <t>Australie</t>
  </si>
  <si>
    <t>Aruba</t>
  </si>
  <si>
    <t>Bosnie Herzégovine</t>
  </si>
  <si>
    <t>Bangladesh</t>
  </si>
  <si>
    <t>Belgique</t>
  </si>
  <si>
    <t>Burkina Faso</t>
  </si>
  <si>
    <t>Bulgarie</t>
  </si>
  <si>
    <t>Bahreïn</t>
  </si>
  <si>
    <t>Burundi</t>
  </si>
  <si>
    <t>Bénin</t>
  </si>
  <si>
    <t>Bermudes</t>
  </si>
  <si>
    <t>Brunei Darussalam</t>
  </si>
  <si>
    <t>Bolivie</t>
  </si>
  <si>
    <t>Brésil</t>
  </si>
  <si>
    <t>Botswana</t>
  </si>
  <si>
    <t>Bélarus</t>
  </si>
  <si>
    <t>Belize</t>
  </si>
  <si>
    <t>Canada</t>
  </si>
  <si>
    <t>Congo, République Démocratique</t>
  </si>
  <si>
    <t>Centrafricaine, République</t>
  </si>
  <si>
    <t>Congo (Brazzaville)</t>
  </si>
  <si>
    <t>Suisse</t>
  </si>
  <si>
    <t>Côte d'Ivoire</t>
  </si>
  <si>
    <t>Cook, îles</t>
  </si>
  <si>
    <t>Chili</t>
  </si>
  <si>
    <t>Cameroun</t>
  </si>
  <si>
    <t>Chine</t>
  </si>
  <si>
    <t>Colombie</t>
  </si>
  <si>
    <t>Costa Rica</t>
  </si>
  <si>
    <t>Tchécoslovaquie</t>
  </si>
  <si>
    <t>Cuba</t>
  </si>
  <si>
    <t>Cap-Vert</t>
  </si>
  <si>
    <t>Chypre</t>
  </si>
  <si>
    <t>Tchèque, République</t>
  </si>
  <si>
    <t>Allemagne</t>
  </si>
  <si>
    <t>Djibouti</t>
  </si>
  <si>
    <t>Danemark</t>
  </si>
  <si>
    <t>Dominique</t>
  </si>
  <si>
    <t>Dominicaine, République</t>
  </si>
  <si>
    <t>Algérie</t>
  </si>
  <si>
    <t>Equateur</t>
  </si>
  <si>
    <t>Estonie</t>
  </si>
  <si>
    <t>Egypte</t>
  </si>
  <si>
    <t>Sahara occidental</t>
  </si>
  <si>
    <t>Erythrée</t>
  </si>
  <si>
    <t>Espagne</t>
  </si>
  <si>
    <t>Ethiopie</t>
  </si>
  <si>
    <t>Finlande</t>
  </si>
  <si>
    <t>Fiji</t>
  </si>
  <si>
    <t>Falkland, îles (Malvinas)</t>
  </si>
  <si>
    <t>Micronésie, Etats Fédérés de</t>
  </si>
  <si>
    <t>Féroé, îles</t>
  </si>
  <si>
    <t>France</t>
  </si>
  <si>
    <t>Gabon</t>
  </si>
  <si>
    <t>Royaume-Uni</t>
  </si>
  <si>
    <t>Grenade</t>
  </si>
  <si>
    <t>Géorgie</t>
  </si>
  <si>
    <t>Ghana</t>
  </si>
  <si>
    <t>Gibraltar</t>
  </si>
  <si>
    <t>Gambie</t>
  </si>
  <si>
    <t>Guinée</t>
  </si>
  <si>
    <t>Guadeloupe</t>
  </si>
  <si>
    <t>Guinée Equatoriale</t>
  </si>
  <si>
    <t>Grèce</t>
  </si>
  <si>
    <t>Géorgie du Sud et îles sandwich sud</t>
  </si>
  <si>
    <t>Guatemala</t>
  </si>
  <si>
    <t>Guam</t>
  </si>
  <si>
    <t>Guinée-Bissau</t>
  </si>
  <si>
    <t>Guyane</t>
  </si>
  <si>
    <t>Hong-Kong</t>
  </si>
  <si>
    <t>Heard et McDonald, îles</t>
  </si>
  <si>
    <t>Honduras</t>
  </si>
  <si>
    <t>Croatie</t>
  </si>
  <si>
    <t>Haïti</t>
  </si>
  <si>
    <t>Hongrie</t>
  </si>
  <si>
    <t>Irlande</t>
  </si>
  <si>
    <t>Israël</t>
  </si>
  <si>
    <t>ILE DE MAN</t>
  </si>
  <si>
    <t>Inde</t>
  </si>
  <si>
    <t>Iran, République Islqmique d'</t>
  </si>
  <si>
    <t>Islande</t>
  </si>
  <si>
    <t>Italie</t>
  </si>
  <si>
    <t>Jamaïque</t>
  </si>
  <si>
    <t>Jordanie</t>
  </si>
  <si>
    <t>Japon</t>
  </si>
  <si>
    <t>Kenya</t>
  </si>
  <si>
    <t>Kirghizistan</t>
  </si>
  <si>
    <t>Cambodge</t>
  </si>
  <si>
    <t>Kiribati</t>
  </si>
  <si>
    <t>Saint Kitts et Nevis</t>
  </si>
  <si>
    <t>Corée, Rép. Populaire Démocratique</t>
  </si>
  <si>
    <t>Corée, République de</t>
  </si>
  <si>
    <t>Koweit</t>
  </si>
  <si>
    <t>Caïmans, îles</t>
  </si>
  <si>
    <t>Lao, Rép. Démocratique Populaire</t>
  </si>
  <si>
    <t>Liban</t>
  </si>
  <si>
    <t>Sainte-Lucie</t>
  </si>
  <si>
    <t>Liechtenstein</t>
  </si>
  <si>
    <t>Sri Lanka</t>
  </si>
  <si>
    <t>Libéria</t>
  </si>
  <si>
    <t>Lituanie</t>
  </si>
  <si>
    <t>Luxembourg</t>
  </si>
  <si>
    <t>Lettonie</t>
  </si>
  <si>
    <t>Libyenne, Jamahiriya Arabe</t>
  </si>
  <si>
    <t>Maroc</t>
  </si>
  <si>
    <t>Monaco</t>
  </si>
  <si>
    <t>Moldova, République de</t>
  </si>
  <si>
    <t>Madagascar</t>
  </si>
  <si>
    <t>Marshall, îles</t>
  </si>
  <si>
    <t>Mali</t>
  </si>
  <si>
    <t>Myanmar</t>
  </si>
  <si>
    <t>Mongolie</t>
  </si>
  <si>
    <t>Macao</t>
  </si>
  <si>
    <t>Martinique</t>
  </si>
  <si>
    <t>Mauritanie</t>
  </si>
  <si>
    <t>Montserrat</t>
  </si>
  <si>
    <t>Malte</t>
  </si>
  <si>
    <t>Maurice, île</t>
  </si>
  <si>
    <t>Maldives</t>
  </si>
  <si>
    <t>Mexique</t>
  </si>
  <si>
    <t>Malaisie</t>
  </si>
  <si>
    <t>Mozambique</t>
  </si>
  <si>
    <t>Namibie</t>
  </si>
  <si>
    <t>Nouvelle-Calédonie</t>
  </si>
  <si>
    <t>Niger</t>
  </si>
  <si>
    <t>Norfolk, île</t>
  </si>
  <si>
    <t>Nigéria</t>
  </si>
  <si>
    <t>Nicaragua</t>
  </si>
  <si>
    <t>Pays-bas</t>
  </si>
  <si>
    <t>Norvège</t>
  </si>
  <si>
    <t>Nauru</t>
  </si>
  <si>
    <t>Nioué</t>
  </si>
  <si>
    <t>Nouvelle-Zélande</t>
  </si>
  <si>
    <t>Oman</t>
  </si>
  <si>
    <t>Panama</t>
  </si>
  <si>
    <t>Pérou</t>
  </si>
  <si>
    <t>Papouasie Nouvelle Guinée</t>
  </si>
  <si>
    <t>Philippines</t>
  </si>
  <si>
    <t>Pakistan</t>
  </si>
  <si>
    <t>Pologne</t>
  </si>
  <si>
    <t>Pitcairn</t>
  </si>
  <si>
    <t>Porto Rico</t>
  </si>
  <si>
    <t>Portugal</t>
  </si>
  <si>
    <t>Qatar</t>
  </si>
  <si>
    <t>Réunion</t>
  </si>
  <si>
    <t>Roumanie</t>
  </si>
  <si>
    <t>Russie, Fédération de</t>
  </si>
  <si>
    <t>Rwanda</t>
  </si>
  <si>
    <t>Arabie Saoudite</t>
  </si>
  <si>
    <t>Salomon, îles</t>
  </si>
  <si>
    <t>Seychelles</t>
  </si>
  <si>
    <t>Soudan</t>
  </si>
  <si>
    <t>Suède</t>
  </si>
  <si>
    <t>Singapour</t>
  </si>
  <si>
    <t>Sainte-Hélène</t>
  </si>
  <si>
    <t>Slovénie</t>
  </si>
  <si>
    <t>Svalbard et île Jan Mayen</t>
  </si>
  <si>
    <t>Slovaquie</t>
  </si>
  <si>
    <t>Sierra Leone</t>
  </si>
  <si>
    <t>Saint-Marin</t>
  </si>
  <si>
    <t>Sénégal</t>
  </si>
  <si>
    <t>Somalie</t>
  </si>
  <si>
    <t>Suriname</t>
  </si>
  <si>
    <t>Sao Tomé-et-Principe</t>
  </si>
  <si>
    <t>El Salvador</t>
  </si>
  <si>
    <t>Syrienne, République arabe</t>
  </si>
  <si>
    <t>Swaziland</t>
  </si>
  <si>
    <t>Turks et Caïques, îles</t>
  </si>
  <si>
    <t>Tchad</t>
  </si>
  <si>
    <t>Terres Australes Françaises</t>
  </si>
  <si>
    <t>Togo</t>
  </si>
  <si>
    <t>Thaïlande</t>
  </si>
  <si>
    <t>Tokelau</t>
  </si>
  <si>
    <t>Turkménistan</t>
  </si>
  <si>
    <t>Tunisie</t>
  </si>
  <si>
    <t>Tonga</t>
  </si>
  <si>
    <t>Turquie</t>
  </si>
  <si>
    <t>Trinitad et Tobago</t>
  </si>
  <si>
    <t>Tuvalu</t>
  </si>
  <si>
    <t>Taïwan, Province de Chine</t>
  </si>
  <si>
    <t>Tanzanie</t>
  </si>
  <si>
    <t>Ukraine</t>
  </si>
  <si>
    <t>Ouganda</t>
  </si>
  <si>
    <t>îles mineures éloignées(Etats-Unis)</t>
  </si>
  <si>
    <t>Etats-Unis</t>
  </si>
  <si>
    <t>Uruguay</t>
  </si>
  <si>
    <t>Ouzbékistan</t>
  </si>
  <si>
    <t>Vatican (Saint-Siège)</t>
  </si>
  <si>
    <t>Venezuela</t>
  </si>
  <si>
    <t>Iles Vierges Britanniques</t>
  </si>
  <si>
    <t>Vietnam</t>
  </si>
  <si>
    <t>Vanuatu</t>
  </si>
  <si>
    <t>Yémen</t>
  </si>
  <si>
    <t>Mayotte</t>
  </si>
  <si>
    <t>Yougoslavie</t>
  </si>
  <si>
    <t>Pays non défini</t>
  </si>
  <si>
    <t>Afrique du Sud</t>
  </si>
  <si>
    <t>Zambie</t>
  </si>
  <si>
    <t>Zimbabwe</t>
  </si>
  <si>
    <t>Indonésie</t>
  </si>
  <si>
    <t xml:space="preserve">Années </t>
  </si>
  <si>
    <t>PAYS CLIENTS (Valeur unitaire FCFA)</t>
  </si>
  <si>
    <t>PAYS (Valeur unitaire FCFA)</t>
  </si>
  <si>
    <t>BURKINA-FASO</t>
  </si>
  <si>
    <t xml:space="preserve">E </t>
  </si>
  <si>
    <t xml:space="preserve">I </t>
  </si>
  <si>
    <t>B C</t>
  </si>
  <si>
    <t>GUINEE-BISSAU</t>
  </si>
  <si>
    <t>MALI</t>
  </si>
  <si>
    <t>NIGER</t>
  </si>
  <si>
    <t>SENEGAL</t>
  </si>
  <si>
    <t>TOGO</t>
  </si>
  <si>
    <t>CÔTE D'IVOIRE</t>
  </si>
  <si>
    <t>ZONE UEMOA</t>
  </si>
  <si>
    <t>ZONE CEDEAO</t>
  </si>
  <si>
    <t>CAP-VERT</t>
  </si>
  <si>
    <t>GAMBIE</t>
  </si>
  <si>
    <t>GHANA</t>
  </si>
  <si>
    <t>GUINEE</t>
  </si>
  <si>
    <t>LIBERIA</t>
  </si>
  <si>
    <t>NIGERIA</t>
  </si>
  <si>
    <t>SIERRA LEONE</t>
  </si>
  <si>
    <t>Groupes (Valeur unitaire FCFA)</t>
  </si>
  <si>
    <t>Réexportations (FCFA)</t>
  </si>
  <si>
    <t>Couverture (%)</t>
  </si>
  <si>
    <t>PAYS FOURNISSEURS (Valeur unitaire FCFA)</t>
  </si>
  <si>
    <r>
      <rPr>
        <sz val="26"/>
        <rFont val="Arial Black"/>
        <family val="2"/>
      </rPr>
      <t>C</t>
    </r>
    <r>
      <rPr>
        <sz val="20"/>
        <rFont val="Arial Black"/>
        <family val="2"/>
      </rPr>
      <t xml:space="preserve">HAPITRE </t>
    </r>
    <r>
      <rPr>
        <sz val="26"/>
        <rFont val="Arial Black"/>
        <family val="2"/>
      </rPr>
      <t>10</t>
    </r>
  </si>
  <si>
    <t>Echanges extérieurs</t>
  </si>
  <si>
    <t>CHAPITRE 10 : ECHANGES EXTERIEURS</t>
  </si>
  <si>
    <t>LISTE DES TABLEAUX</t>
  </si>
  <si>
    <r>
      <rPr>
        <u/>
        <sz val="8"/>
        <color rgb="FF0070C0"/>
        <rFont val="Arial"/>
        <family val="2"/>
      </rPr>
      <t>Source</t>
    </r>
    <r>
      <rPr>
        <sz val="8"/>
        <color rgb="FF0070C0"/>
        <rFont val="Arial"/>
        <family val="2"/>
      </rPr>
      <t>: INSAE/DSEE/SEE</t>
    </r>
  </si>
  <si>
    <t>Anguilla</t>
  </si>
  <si>
    <t>Antarctique</t>
  </si>
  <si>
    <t>Barbade</t>
  </si>
  <si>
    <t>Bahamas</t>
  </si>
  <si>
    <t>Bouvet, île</t>
  </si>
  <si>
    <t>Cocos (Keeling), îles</t>
  </si>
  <si>
    <t>Groenland</t>
  </si>
  <si>
    <t>Comores</t>
  </si>
  <si>
    <t>Kazakstan</t>
  </si>
  <si>
    <t>Lesotho</t>
  </si>
  <si>
    <t>Paraguay</t>
  </si>
  <si>
    <t xml:space="preserve">Total </t>
  </si>
  <si>
    <t>Iles Vierges des Etats-Unis</t>
  </si>
  <si>
    <t>Tableau 10.09: Balance commerciale en 2014</t>
  </si>
  <si>
    <t>îles mineures éloignées (Etats-Unis)</t>
  </si>
  <si>
    <t>Iran, République Islamique d'Iran</t>
  </si>
  <si>
    <t>Tableau 10.10: Balance commerciale en 2015</t>
  </si>
  <si>
    <t>Tableau 10.11: Balance commerciale en 2016</t>
  </si>
  <si>
    <t>Tableau 10.12: Echanges commerciaux entre le Bénin et les autres pays de l'UEMOA (FCFA)</t>
  </si>
  <si>
    <t>Tableau 10.13: Echanges commerciaux entre le Bénin et les autres pays de la CEDEAO (FCFA)</t>
  </si>
  <si>
    <r>
      <rPr>
        <u/>
        <sz val="9"/>
        <color rgb="FF0070C0"/>
        <rFont val="Arial"/>
        <family val="2"/>
      </rPr>
      <t>Source</t>
    </r>
    <r>
      <rPr>
        <sz val="9"/>
        <color rgb="FF0070C0"/>
        <rFont val="Arial"/>
        <family val="2"/>
      </rPr>
      <t>: INSAE/DSEE/SEE</t>
    </r>
  </si>
  <si>
    <t>Tableau 10.07: Balance commerciale en 2013</t>
  </si>
  <si>
    <t>Tableau 10.11: Balance commerciale en 2017</t>
  </si>
  <si>
    <t>Malawi</t>
  </si>
  <si>
    <t>Océan indien,Territoire Britannique</t>
  </si>
  <si>
    <t>Exportations: X (FCFA)</t>
  </si>
  <si>
    <t>Importations: M (FCFA)</t>
  </si>
  <si>
    <t>Balance: X-αM (FCFA)</t>
  </si>
  <si>
    <t xml:space="preserve">Importations: (M) </t>
  </si>
  <si>
    <t xml:space="preserve">Exportations: (X) </t>
  </si>
  <si>
    <t>Balance: (X-αM)</t>
  </si>
  <si>
    <t>Tableau 10.01: Grands groupes de produits à l'importation entre 2014 et 2018</t>
  </si>
  <si>
    <t>Tableau 10.02: Grands groupes de produits à l'exportation entre 2014 et 2018</t>
  </si>
  <si>
    <t>Tableau 10.03  : Principaux pays fournisseurs entre 2015 et 2018</t>
  </si>
  <si>
    <t>Tableau 10.04: Principaux pays clients entre 2015 et 2018</t>
  </si>
  <si>
    <t>Tableau 10.05: Déséquilibre des échanges extérieurs au Bénin entre 1998 et 2018</t>
  </si>
  <si>
    <t>Tableau 10.11: Balance commerciale en 2018</t>
  </si>
  <si>
    <t>Tableau 10.06: Balance commerciale en 2013</t>
  </si>
  <si>
    <t>Tableau 10.07: Balance commerciale en 2014</t>
  </si>
  <si>
    <t>Tableau 10.08: Balance commerciale en 2015</t>
  </si>
  <si>
    <t>Tableau 10.09: Balance commerciale en 2016</t>
  </si>
  <si>
    <t>Tableau 10.10: Balance commerciale en 2017</t>
  </si>
  <si>
    <r>
      <t xml:space="preserve">En 2013, </t>
    </r>
    <r>
      <rPr>
        <sz val="11"/>
        <color theme="1"/>
        <rFont val="Calibri"/>
        <family val="2"/>
      </rPr>
      <t>α= 0,856</t>
    </r>
  </si>
  <si>
    <r>
      <t xml:space="preserve">En 2014, </t>
    </r>
    <r>
      <rPr>
        <sz val="11"/>
        <color theme="1"/>
        <rFont val="Calibri"/>
        <family val="2"/>
      </rPr>
      <t>α= 0,853</t>
    </r>
  </si>
  <si>
    <r>
      <t xml:space="preserve">En 2015, </t>
    </r>
    <r>
      <rPr>
        <sz val="11"/>
        <color theme="1"/>
        <rFont val="Calibri"/>
        <family val="2"/>
      </rPr>
      <t>α= 0,853</t>
    </r>
  </si>
  <si>
    <r>
      <t xml:space="preserve">En 2016, </t>
    </r>
    <r>
      <rPr>
        <sz val="11"/>
        <color theme="1"/>
        <rFont val="Calibri"/>
        <family val="2"/>
      </rPr>
      <t>α= 0,885</t>
    </r>
  </si>
  <si>
    <r>
      <t xml:space="preserve">En 2018, </t>
    </r>
    <r>
      <rPr>
        <sz val="11"/>
        <color theme="1"/>
        <rFont val="Calibri"/>
        <family val="2"/>
      </rPr>
      <t>α= 0,885</t>
    </r>
  </si>
  <si>
    <r>
      <t xml:space="preserve">En 2017, </t>
    </r>
    <r>
      <rPr>
        <sz val="11"/>
        <color theme="1"/>
        <rFont val="Calibri"/>
        <family val="2"/>
      </rPr>
      <t>α= 0,885</t>
    </r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</si>
</sst>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8"/>
      <color rgb="FF0070C0"/>
      <name val="Arial"/>
      <family val="2"/>
    </font>
    <font>
      <u/>
      <sz val="8"/>
      <color rgb="FF0070C0"/>
      <name val="Arial"/>
      <family val="2"/>
    </font>
    <font>
      <b/>
      <sz val="9"/>
      <color theme="0"/>
      <name val="Calibri"/>
      <family val="2"/>
      <scheme val="minor"/>
    </font>
    <font>
      <sz val="16"/>
      <name val="Arial Black"/>
      <family val="2"/>
    </font>
    <font>
      <sz val="26"/>
      <name val="Arial Black"/>
      <family val="2"/>
    </font>
    <font>
      <sz val="20"/>
      <name val="Arial Black"/>
      <family val="2"/>
    </font>
    <font>
      <b/>
      <sz val="16"/>
      <name val="Times New Roman"/>
      <family val="1"/>
    </font>
    <font>
      <b/>
      <i/>
      <sz val="12"/>
      <name val="Times New Roman"/>
      <family val="1"/>
    </font>
    <font>
      <sz val="9"/>
      <color rgb="FF0070C0"/>
      <name val="Arial"/>
      <family val="2"/>
    </font>
    <font>
      <u/>
      <sz val="9"/>
      <color rgb="FF0070C0"/>
      <name val="Arial"/>
      <family val="2"/>
    </font>
    <font>
      <sz val="8"/>
      <color theme="1"/>
      <name val="Arial"/>
      <family val="2"/>
    </font>
    <font>
      <sz val="12"/>
      <color theme="1"/>
      <name val="Times New Roman"/>
      <family val="1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/>
      <diagonal/>
    </border>
    <border>
      <left/>
      <right/>
      <top/>
      <bottom style="thin">
        <color rgb="FF0070C0"/>
      </bottom>
      <diagonal/>
    </border>
    <border>
      <left/>
      <right/>
      <top/>
      <bottom style="thin">
        <color theme="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0" fillId="2" borderId="0" xfId="0" applyFill="1"/>
    <xf numFmtId="3" fontId="0" fillId="2" borderId="0" xfId="0" applyNumberFormat="1" applyFill="1"/>
    <xf numFmtId="0" fontId="0" fillId="2" borderId="0" xfId="0" applyFill="1" applyBorder="1"/>
    <xf numFmtId="0" fontId="0" fillId="2" borderId="0" xfId="0" applyFont="1" applyFill="1"/>
    <xf numFmtId="0" fontId="0" fillId="2" borderId="0" xfId="0" applyFont="1" applyFill="1" applyBorder="1"/>
    <xf numFmtId="0" fontId="0" fillId="2" borderId="0" xfId="0" applyFont="1" applyFill="1" applyBorder="1" applyAlignment="1">
      <alignment wrapText="1"/>
    </xf>
    <xf numFmtId="0" fontId="1" fillId="2" borderId="0" xfId="0" applyFont="1" applyFill="1"/>
    <xf numFmtId="0" fontId="3" fillId="2" borderId="0" xfId="0" applyFont="1" applyFill="1"/>
    <xf numFmtId="0" fontId="5" fillId="2" borderId="0" xfId="0" applyFont="1" applyFill="1" applyBorder="1" applyAlignment="1">
      <alignment wrapText="1"/>
    </xf>
    <xf numFmtId="3" fontId="5" fillId="2" borderId="1" xfId="0" applyNumberFormat="1" applyFont="1" applyFill="1" applyBorder="1"/>
    <xf numFmtId="0" fontId="3" fillId="2" borderId="0" xfId="0" applyFont="1" applyFill="1" applyBorder="1" applyAlignment="1"/>
    <xf numFmtId="0" fontId="3" fillId="2" borderId="3" xfId="0" applyFont="1" applyFill="1" applyBorder="1" applyAlignment="1">
      <alignment wrapText="1"/>
    </xf>
    <xf numFmtId="3" fontId="5" fillId="2" borderId="1" xfId="0" applyNumberFormat="1" applyFont="1" applyFill="1" applyBorder="1" applyAlignment="1">
      <alignment horizontal="right"/>
    </xf>
    <xf numFmtId="3" fontId="5" fillId="4" borderId="1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0" fontId="4" fillId="2" borderId="0" xfId="0" applyFont="1" applyFill="1" applyBorder="1"/>
    <xf numFmtId="3" fontId="3" fillId="2" borderId="0" xfId="0" applyNumberFormat="1" applyFont="1" applyFill="1" applyBorder="1"/>
    <xf numFmtId="0" fontId="7" fillId="2" borderId="0" xfId="0" applyFont="1" applyFill="1" applyBorder="1" applyAlignment="1">
      <alignment wrapText="1"/>
    </xf>
    <xf numFmtId="0" fontId="3" fillId="2" borderId="0" xfId="0" applyFont="1" applyFill="1" applyBorder="1"/>
    <xf numFmtId="0" fontId="1" fillId="0" borderId="0" xfId="0" applyFont="1"/>
    <xf numFmtId="0" fontId="5" fillId="2" borderId="1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left"/>
    </xf>
    <xf numFmtId="2" fontId="5" fillId="2" borderId="1" xfId="0" applyNumberFormat="1" applyFont="1" applyFill="1" applyBorder="1"/>
    <xf numFmtId="0" fontId="5" fillId="2" borderId="1" xfId="0" applyFont="1" applyFill="1" applyBorder="1" applyAlignment="1">
      <alignment vertical="center"/>
    </xf>
    <xf numFmtId="0" fontId="0" fillId="2" borderId="0" xfId="0" applyFill="1" applyAlignment="1">
      <alignment horizontal="right"/>
    </xf>
    <xf numFmtId="0" fontId="7" fillId="2" borderId="0" xfId="0" applyFont="1" applyFill="1" applyBorder="1" applyAlignment="1"/>
    <xf numFmtId="0" fontId="4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3" fontId="5" fillId="2" borderId="1" xfId="0" applyNumberFormat="1" applyFont="1" applyFill="1" applyBorder="1" applyAlignment="1"/>
    <xf numFmtId="3" fontId="3" fillId="2" borderId="1" xfId="0" applyNumberFormat="1" applyFont="1" applyFill="1" applyBorder="1" applyAlignment="1"/>
    <xf numFmtId="0" fontId="5" fillId="2" borderId="1" xfId="0" applyFont="1" applyFill="1" applyBorder="1" applyAlignment="1"/>
    <xf numFmtId="0" fontId="9" fillId="3" borderId="1" xfId="0" applyFont="1" applyFill="1" applyBorder="1" applyAlignment="1"/>
    <xf numFmtId="0" fontId="10" fillId="0" borderId="0" xfId="0" applyFont="1"/>
    <xf numFmtId="0" fontId="13" fillId="0" borderId="0" xfId="0" applyFont="1"/>
    <xf numFmtId="0" fontId="14" fillId="0" borderId="0" xfId="0" applyFont="1" applyBorder="1"/>
    <xf numFmtId="0" fontId="6" fillId="3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left" vertical="center" wrapText="1"/>
    </xf>
    <xf numFmtId="3" fontId="6" fillId="3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right" vertical="center"/>
    </xf>
    <xf numFmtId="0" fontId="5" fillId="0" borderId="0" xfId="0" applyFont="1" applyFill="1" applyBorder="1"/>
    <xf numFmtId="3" fontId="5" fillId="0" borderId="1" xfId="0" applyNumberFormat="1" applyFont="1" applyFill="1" applyBorder="1" applyAlignment="1">
      <alignment horizontal="right"/>
    </xf>
    <xf numFmtId="3" fontId="5" fillId="2" borderId="3" xfId="0" applyNumberFormat="1" applyFont="1" applyFill="1" applyBorder="1"/>
    <xf numFmtId="2" fontId="5" fillId="2" borderId="3" xfId="0" applyNumberFormat="1" applyFont="1" applyFill="1" applyBorder="1"/>
    <xf numFmtId="3" fontId="5" fillId="0" borderId="0" xfId="0" applyNumberFormat="1" applyFont="1" applyFill="1" applyAlignment="1">
      <alignment horizontal="right"/>
    </xf>
    <xf numFmtId="0" fontId="0" fillId="0" borderId="0" xfId="0" applyFill="1" applyBorder="1"/>
    <xf numFmtId="0" fontId="0" fillId="0" borderId="0" xfId="0" applyFill="1" applyAlignment="1">
      <alignment horizontal="right"/>
    </xf>
    <xf numFmtId="3" fontId="5" fillId="0" borderId="1" xfId="0" applyNumberFormat="1" applyFont="1" applyFill="1" applyBorder="1"/>
    <xf numFmtId="0" fontId="5" fillId="4" borderId="0" xfId="0" applyFont="1" applyFill="1" applyBorder="1" applyAlignment="1">
      <alignment wrapText="1"/>
    </xf>
    <xf numFmtId="3" fontId="5" fillId="4" borderId="1" xfId="0" applyNumberFormat="1" applyFont="1" applyFill="1" applyBorder="1" applyAlignment="1"/>
    <xf numFmtId="0" fontId="5" fillId="0" borderId="0" xfId="0" applyFont="1" applyFill="1" applyBorder="1" applyAlignment="1">
      <alignment wrapText="1"/>
    </xf>
    <xf numFmtId="3" fontId="5" fillId="0" borderId="1" xfId="0" applyNumberFormat="1" applyFont="1" applyFill="1" applyBorder="1" applyAlignment="1"/>
    <xf numFmtId="3" fontId="5" fillId="0" borderId="0" xfId="0" applyNumberFormat="1" applyFont="1" applyFill="1" applyAlignment="1"/>
    <xf numFmtId="3" fontId="5" fillId="0" borderId="3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3" fontId="3" fillId="4" borderId="1" xfId="0" applyNumberFormat="1" applyFont="1" applyFill="1" applyBorder="1" applyAlignment="1">
      <alignment horizontal="right"/>
    </xf>
    <xf numFmtId="0" fontId="5" fillId="4" borderId="0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right"/>
    </xf>
    <xf numFmtId="2" fontId="5" fillId="4" borderId="1" xfId="0" applyNumberFormat="1" applyFont="1" applyFill="1" applyBorder="1" applyAlignment="1">
      <alignment horizontal="right"/>
    </xf>
    <xf numFmtId="0" fontId="5" fillId="0" borderId="4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wrapText="1"/>
    </xf>
    <xf numFmtId="0" fontId="5" fillId="2" borderId="0" xfId="0" applyFont="1" applyFill="1" applyAlignment="1">
      <alignment horizontal="right"/>
    </xf>
    <xf numFmtId="0" fontId="5" fillId="2" borderId="0" xfId="0" applyFont="1" applyFill="1"/>
    <xf numFmtId="3" fontId="17" fillId="2" borderId="1" xfId="0" applyNumberFormat="1" applyFont="1" applyFill="1" applyBorder="1" applyAlignment="1">
      <alignment horizontal="right"/>
    </xf>
    <xf numFmtId="3" fontId="3" fillId="4" borderId="1" xfId="0" applyNumberFormat="1" applyFont="1" applyFill="1" applyBorder="1" applyAlignment="1"/>
    <xf numFmtId="0" fontId="3" fillId="4" borderId="0" xfId="0" applyFont="1" applyFill="1" applyBorder="1" applyAlignment="1">
      <alignment wrapText="1"/>
    </xf>
    <xf numFmtId="0" fontId="18" fillId="2" borderId="0" xfId="0" applyFont="1" applyFill="1" applyBorder="1" applyAlignment="1">
      <alignment vertical="center" wrapText="1"/>
    </xf>
    <xf numFmtId="0" fontId="18" fillId="2" borderId="0" xfId="0" applyFont="1" applyFill="1" applyBorder="1" applyAlignment="1">
      <alignment vertical="center"/>
    </xf>
    <xf numFmtId="0" fontId="0" fillId="0" borderId="0" xfId="0" applyFont="1" applyBorder="1"/>
    <xf numFmtId="3" fontId="0" fillId="0" borderId="0" xfId="0" applyNumberFormat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0" fontId="11" fillId="0" borderId="0" xfId="0" applyFont="1" applyAlignment="1">
      <alignment horizontal="center"/>
    </xf>
    <xf numFmtId="0" fontId="5" fillId="2" borderId="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4</xdr:row>
      <xdr:rowOff>123826</xdr:rowOff>
    </xdr:from>
    <xdr:to>
      <xdr:col>0</xdr:col>
      <xdr:colOff>5886451</xdr:colOff>
      <xdr:row>20</xdr:row>
      <xdr:rowOff>104776</xdr:rowOff>
    </xdr:to>
    <xdr:sp macro="" textlink="">
      <xdr:nvSpPr>
        <xdr:cNvPr id="2" name="ZoneTexte 1"/>
        <xdr:cNvSpPr txBox="1"/>
      </xdr:nvSpPr>
      <xdr:spPr>
        <a:xfrm>
          <a:off x="19051" y="952501"/>
          <a:ext cx="5867400" cy="30289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just">
            <a:lnSpc>
              <a:spcPct val="150000"/>
            </a:lnSpc>
          </a:pPr>
          <a:r>
            <a:rPr lang="fr-FR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Le Bénin à l’instar des autres pays du monde est libre de nouer des relations commerciales avec les pays membres de l’UEMOA, de la CEDEAO et tout autre pays. Ainsi,</a:t>
          </a:r>
          <a:r>
            <a:rPr lang="fr-FR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p</a:t>
          </a:r>
          <a:r>
            <a:rPr lang="fr-FR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armi ses partenaires commerciaux, nous pouvons retenir comme principaux importateurs de l’année 2018, l’Inde avec 12,01% de la valeur totale importée ; la Thaïlande avec 10,47% ; le Togo (8,10%) ; la</a:t>
          </a:r>
          <a:r>
            <a:rPr lang="fr-FR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Chine</a:t>
          </a:r>
          <a:r>
            <a:rPr lang="fr-FR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(7,93%) et la France avec 7,48%. Les 5 principaux exportateurs sont : le </a:t>
          </a:r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Bangladesh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fr-FR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avec 22,76% de la valeur totale exportée en 2018 suivi de l'Inde (18,24%) ; du</a:t>
          </a:r>
          <a:r>
            <a:rPr lang="fr-FR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Vietnam </a:t>
          </a:r>
          <a:r>
            <a:rPr lang="fr-FR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(10,01%) ; du Nigéria (7,92%) puis de</a:t>
          </a:r>
          <a:r>
            <a:rPr lang="fr-FR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la Chine </a:t>
          </a:r>
          <a:r>
            <a:rPr lang="fr-FR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avec 7,72%.</a:t>
          </a:r>
        </a:p>
        <a:p>
          <a:pPr algn="just">
            <a:lnSpc>
              <a:spcPct val="150000"/>
            </a:lnSpc>
          </a:pPr>
          <a:r>
            <a:rPr lang="fr-FR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Selon les statistiques de 2018, le montant total des importations au Bénin est de 1 823 251 492 074 FCFA contre une valeur de </a:t>
          </a:r>
          <a:r>
            <a:rPr lang="fr-FR" sz="1200" b="0" i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1 848 948 325 297</a:t>
          </a:r>
          <a:r>
            <a:rPr lang="fr-FR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FCFA en 2017, soit une diminution estimée à -1,39%.</a:t>
          </a:r>
          <a:endParaRPr lang="fr-FR" sz="12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.bin"/><Relationship Id="rId3" Type="http://schemas.openxmlformats.org/officeDocument/2006/relationships/hyperlink" Target="http://www.ghana.gov.gh/" TargetMode="External"/><Relationship Id="rId7" Type="http://schemas.openxmlformats.org/officeDocument/2006/relationships/hyperlink" Target="http://www.statehouse.gov.sl/" TargetMode="External"/><Relationship Id="rId2" Type="http://schemas.openxmlformats.org/officeDocument/2006/relationships/hyperlink" Target="http://www.gambia.gm/" TargetMode="External"/><Relationship Id="rId1" Type="http://schemas.openxmlformats.org/officeDocument/2006/relationships/hyperlink" Target="http://www.governo.cv/" TargetMode="External"/><Relationship Id="rId6" Type="http://schemas.openxmlformats.org/officeDocument/2006/relationships/hyperlink" Target="http://nigeria.gov.ng/" TargetMode="External"/><Relationship Id="rId5" Type="http://schemas.openxmlformats.org/officeDocument/2006/relationships/hyperlink" Target="http://www.emansion.gov.lr/" TargetMode="External"/><Relationship Id="rId4" Type="http://schemas.openxmlformats.org/officeDocument/2006/relationships/hyperlink" Target="http://www.guinee.gov.gn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H26"/>
  <sheetViews>
    <sheetView view="pageLayout" topLeftCell="A28" workbookViewId="0">
      <selection activeCell="F12" sqref="F12"/>
    </sheetView>
  </sheetViews>
  <sheetFormatPr baseColWidth="10" defaultRowHeight="15"/>
  <cols>
    <col min="7" max="7" width="11.28515625" customWidth="1"/>
    <col min="8" max="8" width="11.42578125" hidden="1" customWidth="1"/>
  </cols>
  <sheetData>
    <row r="4" spans="2:2" ht="41.25">
      <c r="B4" s="34" t="s">
        <v>248</v>
      </c>
    </row>
    <row r="26" spans="1:8" ht="41.25">
      <c r="A26" s="80" t="s">
        <v>249</v>
      </c>
      <c r="B26" s="80"/>
      <c r="C26" s="80"/>
      <c r="D26" s="80"/>
      <c r="E26" s="80"/>
      <c r="F26" s="80"/>
      <c r="G26" s="80"/>
      <c r="H26" s="80"/>
    </row>
  </sheetData>
  <mergeCells count="1">
    <mergeCell ref="A26:H26"/>
  </mergeCells>
  <pageMargins left="0.70866141732283472" right="0.70866141732283472" top="0.74803149606299213" bottom="0.74803149606299213" header="0.31496062992125984" footer="0.31496062992125984"/>
  <pageSetup paperSize="9" firstPageNumber="190" orientation="portrait" useFirstPageNumber="1" r:id="rId1"/>
  <headerFooter>
    <oddHeader>&amp;L&amp;"Arial,Normal"&amp;8Institut National de la Statistique et de l'Analyse Economique&amp;R&amp;"Arial,Normal"&amp;8Annuaire statistique 2018</oddHeader>
    <oddFooter xml:space="preserve">&amp;L&amp;"Arial,Normal"&amp;8Echanges extérieurs&amp;R&amp;"Arial,Gras"&amp;8 214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2:D232"/>
  <sheetViews>
    <sheetView view="pageLayout" topLeftCell="A205" workbookViewId="0">
      <selection activeCell="A232" sqref="A232"/>
    </sheetView>
  </sheetViews>
  <sheetFormatPr baseColWidth="10" defaultRowHeight="15"/>
  <cols>
    <col min="1" max="1" width="25.28515625" customWidth="1"/>
    <col min="2" max="2" width="17.5703125" style="29" customWidth="1"/>
    <col min="3" max="3" width="18.85546875" style="29" customWidth="1"/>
    <col min="4" max="4" width="21.28515625" style="29" customWidth="1"/>
  </cols>
  <sheetData>
    <row r="2" spans="1:4" s="2" customFormat="1">
      <c r="A2" s="9" t="s">
        <v>270</v>
      </c>
      <c r="B2" s="26"/>
      <c r="C2" s="26"/>
      <c r="D2" s="26"/>
    </row>
    <row r="3" spans="1:4" s="2" customFormat="1">
      <c r="A3" s="1"/>
      <c r="B3" s="26"/>
      <c r="C3" s="26"/>
      <c r="D3" s="26"/>
    </row>
    <row r="4" spans="1:4" s="2" customFormat="1" ht="18.75" customHeight="1">
      <c r="A4" s="41" t="s">
        <v>224</v>
      </c>
      <c r="B4" s="45" t="s">
        <v>281</v>
      </c>
      <c r="C4" s="45" t="s">
        <v>282</v>
      </c>
      <c r="D4" s="45" t="s">
        <v>283</v>
      </c>
    </row>
    <row r="5" spans="1:4" s="2" customFormat="1">
      <c r="A5" s="46" t="s">
        <v>13</v>
      </c>
      <c r="B5" s="47">
        <v>7260000</v>
      </c>
      <c r="C5" s="47">
        <v>0</v>
      </c>
      <c r="D5" s="47">
        <f>C5-(0.885*B5)</f>
        <v>-6425100</v>
      </c>
    </row>
    <row r="6" spans="1:4" s="2" customFormat="1">
      <c r="A6" s="54" t="s">
        <v>218</v>
      </c>
      <c r="B6" s="55">
        <v>8777997018</v>
      </c>
      <c r="C6" s="55">
        <v>1466947838</v>
      </c>
      <c r="D6" s="55">
        <f t="shared" ref="D6:D69" si="0">C6-(0.885*B6)</f>
        <v>-6301579522.9300003</v>
      </c>
    </row>
    <row r="7" spans="1:4" s="2" customFormat="1">
      <c r="A7" s="56" t="s">
        <v>15</v>
      </c>
      <c r="B7" s="57">
        <v>52342889</v>
      </c>
      <c r="C7" s="57">
        <v>5264146000</v>
      </c>
      <c r="D7" s="57">
        <f t="shared" si="0"/>
        <v>5217822543.2349997</v>
      </c>
    </row>
    <row r="8" spans="1:4" s="2" customFormat="1">
      <c r="A8" s="54" t="s">
        <v>61</v>
      </c>
      <c r="B8" s="55">
        <v>924014850.56799996</v>
      </c>
      <c r="C8" s="55">
        <v>0</v>
      </c>
      <c r="D8" s="55">
        <f t="shared" si="0"/>
        <v>-817753142.75267994</v>
      </c>
    </row>
    <row r="9" spans="1:4" s="2" customFormat="1">
      <c r="A9" s="56" t="s">
        <v>56</v>
      </c>
      <c r="B9" s="57">
        <v>30546688872.422001</v>
      </c>
      <c r="C9" s="57">
        <v>671373187</v>
      </c>
      <c r="D9" s="57">
        <f t="shared" si="0"/>
        <v>-26362446465.093472</v>
      </c>
    </row>
    <row r="10" spans="1:4" s="2" customFormat="1">
      <c r="A10" s="54" t="s">
        <v>11</v>
      </c>
      <c r="B10" s="55">
        <v>5082639</v>
      </c>
      <c r="C10" s="55">
        <v>0</v>
      </c>
      <c r="D10" s="55">
        <f t="shared" si="0"/>
        <v>-4498135.5149999997</v>
      </c>
    </row>
    <row r="11" spans="1:4" s="2" customFormat="1">
      <c r="A11" s="46" t="s">
        <v>18</v>
      </c>
      <c r="B11" s="47">
        <v>14640655625</v>
      </c>
      <c r="C11" s="47">
        <v>683455033</v>
      </c>
      <c r="D11" s="47">
        <f t="shared" si="0"/>
        <v>-12273525195.125</v>
      </c>
    </row>
    <row r="12" spans="1:4" s="2" customFormat="1">
      <c r="A12" s="54" t="s">
        <v>253</v>
      </c>
      <c r="B12" s="55">
        <v>0</v>
      </c>
      <c r="C12" s="55">
        <v>0</v>
      </c>
      <c r="D12" s="55">
        <f t="shared" si="0"/>
        <v>0</v>
      </c>
    </row>
    <row r="13" spans="1:4" s="2" customFormat="1">
      <c r="A13" s="56" t="s">
        <v>254</v>
      </c>
      <c r="B13" s="57">
        <v>0</v>
      </c>
      <c r="C13" s="57">
        <v>0</v>
      </c>
      <c r="D13" s="57">
        <f t="shared" si="0"/>
        <v>0</v>
      </c>
    </row>
    <row r="14" spans="1:4" s="2" customFormat="1">
      <c r="A14" s="54" t="s">
        <v>14</v>
      </c>
      <c r="B14" s="55">
        <v>33851188</v>
      </c>
      <c r="C14" s="55">
        <v>0</v>
      </c>
      <c r="D14" s="55">
        <f t="shared" si="0"/>
        <v>-29958301.379999999</v>
      </c>
    </row>
    <row r="15" spans="1:4" s="2" customFormat="1">
      <c r="A15" s="56" t="s">
        <v>17</v>
      </c>
      <c r="B15" s="57">
        <v>4629030</v>
      </c>
      <c r="C15" s="57">
        <v>0</v>
      </c>
      <c r="D15" s="57">
        <f t="shared" si="0"/>
        <v>-4096691.55</v>
      </c>
    </row>
    <row r="16" spans="1:4" s="2" customFormat="1">
      <c r="A16" s="54" t="s">
        <v>170</v>
      </c>
      <c r="B16" s="55">
        <v>6291085616</v>
      </c>
      <c r="C16" s="55">
        <v>317577705</v>
      </c>
      <c r="D16" s="55">
        <f t="shared" si="0"/>
        <v>-5250033065.1599998</v>
      </c>
    </row>
    <row r="17" spans="1:4" s="2" customFormat="1">
      <c r="A17" s="46" t="s">
        <v>19</v>
      </c>
      <c r="B17" s="47">
        <v>1249024431</v>
      </c>
      <c r="C17" s="47">
        <v>1700000</v>
      </c>
      <c r="D17" s="47">
        <f t="shared" si="0"/>
        <v>-1103686621.4349999</v>
      </c>
    </row>
    <row r="18" spans="1:4" s="2" customFormat="1">
      <c r="A18" s="54" t="s">
        <v>16</v>
      </c>
      <c r="B18" s="55">
        <v>6455181</v>
      </c>
      <c r="C18" s="55">
        <v>0</v>
      </c>
      <c r="D18" s="55">
        <f t="shared" si="0"/>
        <v>-5712835.1850000005</v>
      </c>
    </row>
    <row r="19" spans="1:4" s="2" customFormat="1">
      <c r="A19" s="46" t="s">
        <v>23</v>
      </c>
      <c r="B19" s="47">
        <v>0</v>
      </c>
      <c r="C19" s="47">
        <v>0</v>
      </c>
      <c r="D19" s="47">
        <f t="shared" si="0"/>
        <v>0</v>
      </c>
    </row>
    <row r="20" spans="1:4" s="2" customFormat="1">
      <c r="A20" s="54" t="s">
        <v>22</v>
      </c>
      <c r="B20" s="55">
        <v>1521153742</v>
      </c>
      <c r="C20" s="55">
        <v>3211521</v>
      </c>
      <c r="D20" s="55">
        <f t="shared" si="0"/>
        <v>-1343009540.6700001</v>
      </c>
    </row>
    <row r="21" spans="1:4" s="2" customFormat="1">
      <c r="A21" s="46" t="s">
        <v>21</v>
      </c>
      <c r="B21" s="47">
        <v>278002575.14499998</v>
      </c>
      <c r="C21" s="47">
        <v>6732480</v>
      </c>
      <c r="D21" s="47">
        <f t="shared" si="0"/>
        <v>-239299799.00332499</v>
      </c>
    </row>
    <row r="22" spans="1:4" s="2" customFormat="1">
      <c r="A22" s="54" t="s">
        <v>256</v>
      </c>
      <c r="B22" s="55">
        <v>0</v>
      </c>
      <c r="C22" s="55">
        <v>0</v>
      </c>
      <c r="D22" s="55">
        <f t="shared" si="0"/>
        <v>0</v>
      </c>
    </row>
    <row r="23" spans="1:4" s="2" customFormat="1">
      <c r="A23" s="56" t="s">
        <v>29</v>
      </c>
      <c r="B23" s="57">
        <v>0</v>
      </c>
      <c r="C23" s="57">
        <v>6244805</v>
      </c>
      <c r="D23" s="57">
        <f t="shared" si="0"/>
        <v>6244805</v>
      </c>
    </row>
    <row r="24" spans="1:4" s="2" customFormat="1">
      <c r="A24" s="54" t="s">
        <v>25</v>
      </c>
      <c r="B24" s="55">
        <v>45534189</v>
      </c>
      <c r="C24" s="55">
        <v>24797391951</v>
      </c>
      <c r="D24" s="55">
        <f t="shared" si="0"/>
        <v>24757094193.735001</v>
      </c>
    </row>
    <row r="25" spans="1:4" s="2" customFormat="1">
      <c r="A25" s="46" t="s">
        <v>255</v>
      </c>
      <c r="B25" s="47">
        <v>0</v>
      </c>
      <c r="C25" s="47">
        <v>0</v>
      </c>
      <c r="D25" s="47">
        <f t="shared" si="0"/>
        <v>0</v>
      </c>
    </row>
    <row r="26" spans="1:4" s="2" customFormat="1">
      <c r="A26" s="54" t="s">
        <v>37</v>
      </c>
      <c r="B26" s="55">
        <v>0</v>
      </c>
      <c r="C26" s="55">
        <v>0</v>
      </c>
      <c r="D26" s="55">
        <f t="shared" si="0"/>
        <v>0</v>
      </c>
    </row>
    <row r="27" spans="1:4" s="2" customFormat="1">
      <c r="A27" s="46" t="s">
        <v>26</v>
      </c>
      <c r="B27" s="47">
        <v>63749828495.406998</v>
      </c>
      <c r="C27" s="47">
        <v>2666057342.1999998</v>
      </c>
      <c r="D27" s="47">
        <f t="shared" si="0"/>
        <v>-53752540876.235199</v>
      </c>
    </row>
    <row r="28" spans="1:4" s="2" customFormat="1">
      <c r="A28" s="54" t="s">
        <v>38</v>
      </c>
      <c r="B28" s="55">
        <v>0</v>
      </c>
      <c r="C28" s="55">
        <v>0</v>
      </c>
      <c r="D28" s="55">
        <f t="shared" si="0"/>
        <v>0</v>
      </c>
    </row>
    <row r="29" spans="1:4" s="2" customFormat="1">
      <c r="A29" s="56" t="s">
        <v>31</v>
      </c>
      <c r="B29" s="57">
        <v>1073373</v>
      </c>
      <c r="C29" s="57">
        <v>0</v>
      </c>
      <c r="D29" s="57">
        <f t="shared" si="0"/>
        <v>-949935.10499999998</v>
      </c>
    </row>
    <row r="30" spans="1:4" s="2" customFormat="1">
      <c r="A30" s="54" t="s">
        <v>32</v>
      </c>
      <c r="B30" s="55">
        <v>0</v>
      </c>
      <c r="C30" s="55">
        <v>0</v>
      </c>
      <c r="D30" s="55">
        <f t="shared" si="0"/>
        <v>0</v>
      </c>
    </row>
    <row r="31" spans="1:4" s="2" customFormat="1">
      <c r="A31" s="46" t="s">
        <v>34</v>
      </c>
      <c r="B31" s="47">
        <v>336937</v>
      </c>
      <c r="C31" s="47">
        <v>0</v>
      </c>
      <c r="D31" s="47">
        <f t="shared" si="0"/>
        <v>-298189.245</v>
      </c>
    </row>
    <row r="32" spans="1:4" s="2" customFormat="1">
      <c r="A32" s="54" t="s">
        <v>24</v>
      </c>
      <c r="B32" s="55">
        <v>80941657</v>
      </c>
      <c r="C32" s="55">
        <v>0</v>
      </c>
      <c r="D32" s="55">
        <f t="shared" si="0"/>
        <v>-71633366.445000008</v>
      </c>
    </row>
    <row r="33" spans="1:4" s="2" customFormat="1">
      <c r="A33" s="46" t="s">
        <v>36</v>
      </c>
      <c r="B33" s="47">
        <v>1541261</v>
      </c>
      <c r="C33" s="47">
        <v>0</v>
      </c>
      <c r="D33" s="47">
        <f t="shared" si="0"/>
        <v>-1364015.9850000001</v>
      </c>
    </row>
    <row r="34" spans="1:4" s="2" customFormat="1">
      <c r="A34" s="54" t="s">
        <v>257</v>
      </c>
      <c r="B34" s="55">
        <v>0</v>
      </c>
      <c r="C34" s="55">
        <v>0</v>
      </c>
      <c r="D34" s="55">
        <f t="shared" si="0"/>
        <v>0</v>
      </c>
    </row>
    <row r="35" spans="1:4" s="2" customFormat="1">
      <c r="A35" s="56" t="s">
        <v>35</v>
      </c>
      <c r="B35" s="57">
        <v>30884423894.466</v>
      </c>
      <c r="C35" s="57">
        <v>500000</v>
      </c>
      <c r="D35" s="57">
        <f t="shared" si="0"/>
        <v>-27332215146.602409</v>
      </c>
    </row>
    <row r="36" spans="1:4" s="2" customFormat="1">
      <c r="A36" s="54" t="s">
        <v>33</v>
      </c>
      <c r="B36" s="55">
        <v>0</v>
      </c>
      <c r="C36" s="55">
        <v>0</v>
      </c>
      <c r="D36" s="55">
        <f t="shared" si="0"/>
        <v>0</v>
      </c>
    </row>
    <row r="37" spans="1:4" s="2" customFormat="1">
      <c r="A37" s="46" t="s">
        <v>28</v>
      </c>
      <c r="B37" s="47">
        <v>264921014</v>
      </c>
      <c r="C37" s="47">
        <v>4500000</v>
      </c>
      <c r="D37" s="47">
        <f t="shared" si="0"/>
        <v>-229955097.39000002</v>
      </c>
    </row>
    <row r="38" spans="1:4" s="2" customFormat="1">
      <c r="A38" s="54" t="s">
        <v>27</v>
      </c>
      <c r="B38" s="55">
        <v>597631821</v>
      </c>
      <c r="C38" s="55">
        <v>2696453502.73</v>
      </c>
      <c r="D38" s="55">
        <f t="shared" si="0"/>
        <v>2167549341.145</v>
      </c>
    </row>
    <row r="39" spans="1:4" s="2" customFormat="1">
      <c r="A39" s="46" t="s">
        <v>30</v>
      </c>
      <c r="B39" s="47">
        <v>4882977</v>
      </c>
      <c r="C39" s="47">
        <v>0</v>
      </c>
      <c r="D39" s="47">
        <f t="shared" si="0"/>
        <v>-4321434.6450000005</v>
      </c>
    </row>
    <row r="40" spans="1:4" s="2" customFormat="1">
      <c r="A40" s="54" t="s">
        <v>115</v>
      </c>
      <c r="B40" s="55">
        <v>0</v>
      </c>
      <c r="C40" s="55">
        <v>0</v>
      </c>
      <c r="D40" s="55">
        <f t="shared" si="0"/>
        <v>0</v>
      </c>
    </row>
    <row r="41" spans="1:4" s="2" customFormat="1">
      <c r="A41" s="46" t="s">
        <v>109</v>
      </c>
      <c r="B41" s="47">
        <v>0</v>
      </c>
      <c r="C41" s="47">
        <v>0</v>
      </c>
      <c r="D41" s="47">
        <f t="shared" si="0"/>
        <v>0</v>
      </c>
    </row>
    <row r="42" spans="1:4" s="2" customFormat="1">
      <c r="A42" s="54" t="s">
        <v>47</v>
      </c>
      <c r="B42" s="55">
        <v>2188391593</v>
      </c>
      <c r="C42" s="55">
        <v>427205042</v>
      </c>
      <c r="D42" s="55">
        <f t="shared" si="0"/>
        <v>-1509521517.8050001</v>
      </c>
    </row>
    <row r="43" spans="1:4" s="2" customFormat="1">
      <c r="A43" s="56" t="s">
        <v>39</v>
      </c>
      <c r="B43" s="57">
        <v>4012944712</v>
      </c>
      <c r="C43" s="57">
        <v>247981307</v>
      </c>
      <c r="D43" s="57">
        <f t="shared" si="0"/>
        <v>-3303474763.1199999</v>
      </c>
    </row>
    <row r="44" spans="1:4" s="2" customFormat="1">
      <c r="A44" s="54" t="s">
        <v>53</v>
      </c>
      <c r="B44" s="55">
        <v>2698113</v>
      </c>
      <c r="C44" s="55">
        <v>0</v>
      </c>
      <c r="D44" s="55">
        <f t="shared" si="0"/>
        <v>-2387830.0049999999</v>
      </c>
    </row>
    <row r="45" spans="1:4" s="2" customFormat="1">
      <c r="A45" s="46" t="s">
        <v>41</v>
      </c>
      <c r="B45" s="47">
        <v>0</v>
      </c>
      <c r="C45" s="47">
        <v>260379503</v>
      </c>
      <c r="D45" s="47">
        <f t="shared" si="0"/>
        <v>260379503</v>
      </c>
    </row>
    <row r="46" spans="1:4" s="2" customFormat="1">
      <c r="A46" s="54" t="s">
        <v>46</v>
      </c>
      <c r="B46" s="55">
        <v>258146668</v>
      </c>
      <c r="C46" s="55">
        <v>0</v>
      </c>
      <c r="D46" s="55">
        <f t="shared" si="0"/>
        <v>-228459801.18000001</v>
      </c>
    </row>
    <row r="47" spans="1:4" s="2" customFormat="1">
      <c r="A47" s="56" t="s">
        <v>48</v>
      </c>
      <c r="B47" s="57">
        <v>132627325082.565</v>
      </c>
      <c r="C47" s="57">
        <v>16127737972</v>
      </c>
      <c r="D47" s="57">
        <f t="shared" si="0"/>
        <v>-101247444726.07002</v>
      </c>
    </row>
    <row r="48" spans="1:4" s="2" customFormat="1">
      <c r="A48" s="54" t="s">
        <v>54</v>
      </c>
      <c r="B48" s="55">
        <v>27761993</v>
      </c>
      <c r="C48" s="55">
        <v>0</v>
      </c>
      <c r="D48" s="55">
        <f t="shared" si="0"/>
        <v>-24569363.805</v>
      </c>
    </row>
    <row r="49" spans="1:4" s="2" customFormat="1">
      <c r="A49" s="46" t="s">
        <v>258</v>
      </c>
      <c r="B49" s="47">
        <v>0</v>
      </c>
      <c r="C49" s="47">
        <v>0</v>
      </c>
      <c r="D49" s="47">
        <f t="shared" si="0"/>
        <v>0</v>
      </c>
    </row>
    <row r="50" spans="1:4" s="2" customFormat="1">
      <c r="A50" s="54" t="s">
        <v>49</v>
      </c>
      <c r="B50" s="55">
        <v>38460938</v>
      </c>
      <c r="C50" s="55">
        <v>1211269954</v>
      </c>
      <c r="D50" s="55">
        <f t="shared" si="0"/>
        <v>1177232023.8699999</v>
      </c>
    </row>
    <row r="51" spans="1:4" s="2" customFormat="1">
      <c r="A51" s="46" t="s">
        <v>260</v>
      </c>
      <c r="B51" s="47">
        <v>0</v>
      </c>
      <c r="C51" s="47">
        <v>105000</v>
      </c>
      <c r="D51" s="47">
        <f t="shared" si="0"/>
        <v>105000</v>
      </c>
    </row>
    <row r="52" spans="1:4" s="2" customFormat="1">
      <c r="A52" s="54" t="s">
        <v>42</v>
      </c>
      <c r="B52" s="55">
        <v>813319013.17299998</v>
      </c>
      <c r="C52" s="55">
        <v>125103998</v>
      </c>
      <c r="D52" s="55">
        <f t="shared" si="0"/>
        <v>-594683328.65810502</v>
      </c>
    </row>
    <row r="53" spans="1:4" s="2" customFormat="1" ht="24.75">
      <c r="A53" s="56" t="s">
        <v>40</v>
      </c>
      <c r="B53" s="57">
        <v>219904811</v>
      </c>
      <c r="C53" s="57">
        <v>32702931</v>
      </c>
      <c r="D53" s="57">
        <f t="shared" si="0"/>
        <v>-161912826.73500001</v>
      </c>
    </row>
    <row r="54" spans="1:4" s="2" customFormat="1">
      <c r="A54" s="54" t="s">
        <v>45</v>
      </c>
      <c r="B54" s="55">
        <v>0</v>
      </c>
      <c r="C54" s="55">
        <v>0</v>
      </c>
      <c r="D54" s="55">
        <f t="shared" si="0"/>
        <v>0</v>
      </c>
    </row>
    <row r="55" spans="1:4" s="2" customFormat="1">
      <c r="A55" s="46" t="s">
        <v>112</v>
      </c>
      <c r="B55" s="47">
        <v>38798698</v>
      </c>
      <c r="C55" s="47">
        <v>5650000</v>
      </c>
      <c r="D55" s="47">
        <f t="shared" si="0"/>
        <v>-28686847.729999997</v>
      </c>
    </row>
    <row r="56" spans="1:4" s="2" customFormat="1">
      <c r="A56" s="54" t="s">
        <v>113</v>
      </c>
      <c r="B56" s="55">
        <v>6976867572</v>
      </c>
      <c r="C56" s="55">
        <v>1736836520</v>
      </c>
      <c r="D56" s="55">
        <f t="shared" si="0"/>
        <v>-4437691281.2200003</v>
      </c>
    </row>
    <row r="57" spans="1:4" s="2" customFormat="1">
      <c r="A57" s="56" t="s">
        <v>50</v>
      </c>
      <c r="B57" s="57">
        <v>0</v>
      </c>
      <c r="C57" s="57">
        <v>500000</v>
      </c>
      <c r="D57" s="57">
        <f t="shared" si="0"/>
        <v>500000</v>
      </c>
    </row>
    <row r="58" spans="1:4" s="2" customFormat="1">
      <c r="A58" s="54" t="s">
        <v>44</v>
      </c>
      <c r="B58" s="55">
        <v>16442441530.955</v>
      </c>
      <c r="C58" s="55">
        <v>7144344711</v>
      </c>
      <c r="D58" s="55">
        <f t="shared" si="0"/>
        <v>-7407216043.8951759</v>
      </c>
    </row>
    <row r="59" spans="1:4" s="2" customFormat="1">
      <c r="A59" s="46" t="s">
        <v>94</v>
      </c>
      <c r="B59" s="47">
        <v>50775008</v>
      </c>
      <c r="C59" s="47">
        <v>0</v>
      </c>
      <c r="D59" s="47">
        <f t="shared" si="0"/>
        <v>-44935882.079999998</v>
      </c>
    </row>
    <row r="60" spans="1:4" s="2" customFormat="1">
      <c r="A60" s="54" t="s">
        <v>52</v>
      </c>
      <c r="B60" s="55">
        <v>0</v>
      </c>
      <c r="C60" s="55">
        <v>0</v>
      </c>
      <c r="D60" s="55">
        <f t="shared" si="0"/>
        <v>0</v>
      </c>
    </row>
    <row r="61" spans="1:4" s="2" customFormat="1">
      <c r="A61" s="56" t="s">
        <v>58</v>
      </c>
      <c r="B61" s="57">
        <v>4011135376</v>
      </c>
      <c r="C61" s="57">
        <v>4957892309</v>
      </c>
      <c r="D61" s="57">
        <f t="shared" si="0"/>
        <v>1408037501.2399998</v>
      </c>
    </row>
    <row r="62" spans="1:4" s="2" customFormat="1">
      <c r="A62" s="54" t="s">
        <v>57</v>
      </c>
      <c r="B62" s="55">
        <v>268974144</v>
      </c>
      <c r="C62" s="55">
        <v>22680599</v>
      </c>
      <c r="D62" s="55">
        <f t="shared" si="0"/>
        <v>-215361518.44</v>
      </c>
    </row>
    <row r="63" spans="1:4" s="2" customFormat="1">
      <c r="A63" s="56" t="s">
        <v>60</v>
      </c>
      <c r="B63" s="57">
        <v>1860000</v>
      </c>
      <c r="C63" s="57">
        <v>0</v>
      </c>
      <c r="D63" s="57">
        <f t="shared" si="0"/>
        <v>-1646100</v>
      </c>
    </row>
    <row r="64" spans="1:4" s="2" customFormat="1">
      <c r="A64" s="54" t="s">
        <v>59</v>
      </c>
      <c r="B64" s="55">
        <v>0</v>
      </c>
      <c r="C64" s="55">
        <v>0</v>
      </c>
      <c r="D64" s="55">
        <f t="shared" si="0"/>
        <v>0</v>
      </c>
    </row>
    <row r="65" spans="1:4" s="2" customFormat="1">
      <c r="A65" s="56" t="s">
        <v>64</v>
      </c>
      <c r="B65" s="57">
        <v>2385372532.4070001</v>
      </c>
      <c r="C65" s="57">
        <v>7982017922</v>
      </c>
      <c r="D65" s="57">
        <f t="shared" si="0"/>
        <v>5870963230.8198051</v>
      </c>
    </row>
    <row r="66" spans="1:4" s="2" customFormat="1">
      <c r="A66" s="54" t="s">
        <v>186</v>
      </c>
      <c r="B66" s="55">
        <v>0</v>
      </c>
      <c r="C66" s="55">
        <v>0</v>
      </c>
      <c r="D66" s="55">
        <f t="shared" si="0"/>
        <v>0</v>
      </c>
    </row>
    <row r="67" spans="1:4" s="2" customFormat="1">
      <c r="A67" s="56" t="s">
        <v>12</v>
      </c>
      <c r="B67" s="57">
        <v>37666518358.127998</v>
      </c>
      <c r="C67" s="57">
        <v>3029067913</v>
      </c>
      <c r="D67" s="57">
        <f t="shared" si="0"/>
        <v>-30305800833.943279</v>
      </c>
    </row>
    <row r="68" spans="1:4" s="2" customFormat="1">
      <c r="A68" s="54" t="s">
        <v>62</v>
      </c>
      <c r="B68" s="55">
        <v>11570368</v>
      </c>
      <c r="C68" s="55">
        <v>0</v>
      </c>
      <c r="D68" s="55">
        <f t="shared" si="0"/>
        <v>-10239775.68</v>
      </c>
    </row>
    <row r="69" spans="1:4" s="2" customFormat="1">
      <c r="A69" s="56" t="s">
        <v>66</v>
      </c>
      <c r="B69" s="57">
        <v>0</v>
      </c>
      <c r="C69" s="57">
        <v>0</v>
      </c>
      <c r="D69" s="57">
        <f t="shared" si="0"/>
        <v>0</v>
      </c>
    </row>
    <row r="70" spans="1:4" s="2" customFormat="1">
      <c r="A70" s="54" t="s">
        <v>67</v>
      </c>
      <c r="B70" s="55">
        <v>30596566230.804001</v>
      </c>
      <c r="C70" s="55">
        <v>1801711480</v>
      </c>
      <c r="D70" s="55">
        <f t="shared" ref="D70:D133" si="1">C70-(0.885*B70)</f>
        <v>-25276249634.261539</v>
      </c>
    </row>
    <row r="71" spans="1:4" s="2" customFormat="1">
      <c r="A71" s="46" t="s">
        <v>63</v>
      </c>
      <c r="B71" s="47">
        <v>57368622</v>
      </c>
      <c r="C71" s="47">
        <v>0</v>
      </c>
      <c r="D71" s="47">
        <f t="shared" si="1"/>
        <v>-50771230.469999999</v>
      </c>
    </row>
    <row r="72" spans="1:4" s="2" customFormat="1">
      <c r="A72" s="54" t="s">
        <v>206</v>
      </c>
      <c r="B72" s="55">
        <v>33949932618.110001</v>
      </c>
      <c r="C72" s="55">
        <v>4139007801</v>
      </c>
      <c r="D72" s="55">
        <f t="shared" si="1"/>
        <v>-25906682566.027351</v>
      </c>
    </row>
    <row r="73" spans="1:4" s="2" customFormat="1">
      <c r="A73" s="56" t="s">
        <v>68</v>
      </c>
      <c r="B73" s="57">
        <v>944329006</v>
      </c>
      <c r="C73" s="57">
        <v>12049650</v>
      </c>
      <c r="D73" s="57">
        <f t="shared" si="1"/>
        <v>-823681520.31000006</v>
      </c>
    </row>
    <row r="74" spans="1:4" s="2" customFormat="1">
      <c r="A74" s="54" t="s">
        <v>71</v>
      </c>
      <c r="B74" s="55">
        <v>0</v>
      </c>
      <c r="C74" s="55">
        <v>0</v>
      </c>
      <c r="D74" s="55">
        <f t="shared" si="1"/>
        <v>0</v>
      </c>
    </row>
    <row r="75" spans="1:4" s="2" customFormat="1">
      <c r="A75" s="46" t="s">
        <v>73</v>
      </c>
      <c r="B75" s="47">
        <v>0</v>
      </c>
      <c r="C75" s="47">
        <v>0</v>
      </c>
      <c r="D75" s="47">
        <f t="shared" si="1"/>
        <v>0</v>
      </c>
    </row>
    <row r="76" spans="1:4" s="2" customFormat="1">
      <c r="A76" s="54" t="s">
        <v>70</v>
      </c>
      <c r="B76" s="55">
        <v>0</v>
      </c>
      <c r="C76" s="55">
        <v>0</v>
      </c>
      <c r="D76" s="55">
        <f t="shared" si="1"/>
        <v>0</v>
      </c>
    </row>
    <row r="77" spans="1:4" s="2" customFormat="1">
      <c r="A77" s="46" t="s">
        <v>69</v>
      </c>
      <c r="B77" s="47">
        <v>880577606</v>
      </c>
      <c r="C77" s="47">
        <v>4034135</v>
      </c>
      <c r="D77" s="47">
        <f t="shared" si="1"/>
        <v>-775277046.31000006</v>
      </c>
    </row>
    <row r="78" spans="1:4" s="2" customFormat="1">
      <c r="A78" s="54" t="s">
        <v>74</v>
      </c>
      <c r="B78" s="55">
        <v>155252243396.00101</v>
      </c>
      <c r="C78" s="55">
        <v>4960314307.6899996</v>
      </c>
      <c r="D78" s="55">
        <f t="shared" si="1"/>
        <v>-132437921097.77089</v>
      </c>
    </row>
    <row r="79" spans="1:4" s="2" customFormat="1">
      <c r="A79" s="46" t="s">
        <v>75</v>
      </c>
      <c r="B79" s="47">
        <v>491397916</v>
      </c>
      <c r="C79" s="47">
        <v>667723996</v>
      </c>
      <c r="D79" s="47">
        <f t="shared" si="1"/>
        <v>232836840.33999997</v>
      </c>
    </row>
    <row r="80" spans="1:4" s="2" customFormat="1">
      <c r="A80" s="54" t="s">
        <v>81</v>
      </c>
      <c r="B80" s="55">
        <v>10574337</v>
      </c>
      <c r="C80" s="55">
        <v>22888693</v>
      </c>
      <c r="D80" s="55">
        <f t="shared" si="1"/>
        <v>13530404.755000001</v>
      </c>
    </row>
    <row r="81" spans="1:4" s="2" customFormat="1">
      <c r="A81" s="56" t="s">
        <v>78</v>
      </c>
      <c r="B81" s="57">
        <v>21206776.350000001</v>
      </c>
      <c r="C81" s="57">
        <v>0</v>
      </c>
      <c r="D81" s="57">
        <f t="shared" si="1"/>
        <v>-18767997.06975</v>
      </c>
    </row>
    <row r="82" spans="1:4" s="2" customFormat="1" ht="24.75">
      <c r="A82" s="54" t="s">
        <v>86</v>
      </c>
      <c r="B82" s="55">
        <v>0</v>
      </c>
      <c r="C82" s="55">
        <v>0</v>
      </c>
      <c r="D82" s="55">
        <f t="shared" si="1"/>
        <v>0</v>
      </c>
    </row>
    <row r="83" spans="1:4" s="2" customFormat="1">
      <c r="A83" s="46" t="s">
        <v>79</v>
      </c>
      <c r="B83" s="47">
        <v>11884078554.561001</v>
      </c>
      <c r="C83" s="47">
        <v>2867824397</v>
      </c>
      <c r="D83" s="47">
        <f t="shared" si="1"/>
        <v>-7649585123.7864857</v>
      </c>
    </row>
    <row r="84" spans="1:4" s="2" customFormat="1">
      <c r="A84" s="54" t="s">
        <v>80</v>
      </c>
      <c r="B84" s="55">
        <v>110964882</v>
      </c>
      <c r="C84" s="55">
        <v>0</v>
      </c>
      <c r="D84" s="55">
        <f t="shared" si="1"/>
        <v>-98203920.570000008</v>
      </c>
    </row>
    <row r="85" spans="1:4" s="2" customFormat="1">
      <c r="A85" s="56" t="s">
        <v>85</v>
      </c>
      <c r="B85" s="57">
        <v>1401850958</v>
      </c>
      <c r="C85" s="57">
        <v>5204880</v>
      </c>
      <c r="D85" s="57">
        <f t="shared" si="1"/>
        <v>-1235433217.8299999</v>
      </c>
    </row>
    <row r="86" spans="1:4" s="2" customFormat="1">
      <c r="A86" s="54" t="s">
        <v>77</v>
      </c>
      <c r="B86" s="55">
        <v>0</v>
      </c>
      <c r="C86" s="55">
        <v>0</v>
      </c>
      <c r="D86" s="55">
        <f t="shared" si="1"/>
        <v>0</v>
      </c>
    </row>
    <row r="87" spans="1:4" s="2" customFormat="1">
      <c r="A87" s="46" t="s">
        <v>259</v>
      </c>
      <c r="B87" s="47">
        <v>0</v>
      </c>
      <c r="C87" s="47">
        <v>0</v>
      </c>
      <c r="D87" s="47">
        <f t="shared" si="1"/>
        <v>0</v>
      </c>
    </row>
    <row r="88" spans="1:4" s="2" customFormat="1">
      <c r="A88" s="54" t="s">
        <v>83</v>
      </c>
      <c r="B88" s="55">
        <v>3878935</v>
      </c>
      <c r="C88" s="55">
        <v>2000000</v>
      </c>
      <c r="D88" s="55">
        <f t="shared" si="1"/>
        <v>-1432857.4750000001</v>
      </c>
    </row>
    <row r="89" spans="1:4" s="2" customFormat="1">
      <c r="A89" s="46" t="s">
        <v>88</v>
      </c>
      <c r="B89" s="47">
        <v>0</v>
      </c>
      <c r="C89" s="47">
        <v>0</v>
      </c>
      <c r="D89" s="47">
        <f t="shared" si="1"/>
        <v>0</v>
      </c>
    </row>
    <row r="90" spans="1:4" s="2" customFormat="1">
      <c r="A90" s="54" t="s">
        <v>87</v>
      </c>
      <c r="B90" s="55">
        <v>0</v>
      </c>
      <c r="C90" s="55">
        <v>0</v>
      </c>
      <c r="D90" s="55">
        <f t="shared" si="1"/>
        <v>0</v>
      </c>
    </row>
    <row r="91" spans="1:4" s="2" customFormat="1">
      <c r="A91" s="46" t="s">
        <v>82</v>
      </c>
      <c r="B91" s="47">
        <v>887850282</v>
      </c>
      <c r="C91" s="47">
        <v>1155291963</v>
      </c>
      <c r="D91" s="47">
        <f t="shared" si="1"/>
        <v>369544463.42999995</v>
      </c>
    </row>
    <row r="92" spans="1:4" s="2" customFormat="1">
      <c r="A92" s="54" t="s">
        <v>84</v>
      </c>
      <c r="B92" s="55">
        <v>4820889458</v>
      </c>
      <c r="C92" s="55">
        <v>34239500</v>
      </c>
      <c r="D92" s="55">
        <f t="shared" si="1"/>
        <v>-4232247670.3299999</v>
      </c>
    </row>
    <row r="93" spans="1:4" s="2" customFormat="1">
      <c r="A93" s="56" t="s">
        <v>89</v>
      </c>
      <c r="B93" s="57">
        <v>337636000</v>
      </c>
      <c r="C93" s="57">
        <v>0</v>
      </c>
      <c r="D93" s="57">
        <f t="shared" si="1"/>
        <v>-298807860</v>
      </c>
    </row>
    <row r="94" spans="1:4" s="2" customFormat="1">
      <c r="A94" s="54" t="s">
        <v>90</v>
      </c>
      <c r="B94" s="55">
        <v>451621</v>
      </c>
      <c r="C94" s="55">
        <v>0</v>
      </c>
      <c r="D94" s="55">
        <f t="shared" si="1"/>
        <v>-399684.58500000002</v>
      </c>
    </row>
    <row r="95" spans="1:4" s="2" customFormat="1">
      <c r="A95" s="56" t="s">
        <v>95</v>
      </c>
      <c r="B95" s="57">
        <v>2000000</v>
      </c>
      <c r="C95" s="57">
        <v>2050000</v>
      </c>
      <c r="D95" s="57">
        <f t="shared" si="1"/>
        <v>280000</v>
      </c>
    </row>
    <row r="96" spans="1:4" s="2" customFormat="1">
      <c r="A96" s="54" t="s">
        <v>92</v>
      </c>
      <c r="B96" s="55">
        <v>0</v>
      </c>
      <c r="C96" s="55">
        <v>0</v>
      </c>
      <c r="D96" s="55">
        <f t="shared" si="1"/>
        <v>0</v>
      </c>
    </row>
    <row r="97" spans="1:4" s="2" customFormat="1">
      <c r="A97" s="56" t="s">
        <v>93</v>
      </c>
      <c r="B97" s="57">
        <v>28402396</v>
      </c>
      <c r="C97" s="57">
        <v>0</v>
      </c>
      <c r="D97" s="57">
        <f t="shared" si="1"/>
        <v>-25136120.460000001</v>
      </c>
    </row>
    <row r="98" spans="1:4" s="2" customFormat="1">
      <c r="A98" s="54" t="s">
        <v>91</v>
      </c>
      <c r="B98" s="55">
        <v>6072065473.6920004</v>
      </c>
      <c r="C98" s="55">
        <v>748802275</v>
      </c>
      <c r="D98" s="55">
        <f t="shared" si="1"/>
        <v>-4624975669.2174206</v>
      </c>
    </row>
    <row r="99" spans="1:4" s="2" customFormat="1">
      <c r="A99" s="46" t="s">
        <v>96</v>
      </c>
      <c r="B99" s="47">
        <v>317895891</v>
      </c>
      <c r="C99" s="47">
        <v>0</v>
      </c>
      <c r="D99" s="47">
        <f t="shared" si="1"/>
        <v>-281337863.53500003</v>
      </c>
    </row>
    <row r="100" spans="1:4" s="2" customFormat="1">
      <c r="A100" s="54" t="s">
        <v>99</v>
      </c>
      <c r="B100" s="55">
        <v>0</v>
      </c>
      <c r="C100" s="55">
        <v>0</v>
      </c>
      <c r="D100" s="55">
        <f t="shared" si="1"/>
        <v>0</v>
      </c>
    </row>
    <row r="101" spans="1:4" s="2" customFormat="1">
      <c r="A101" s="46" t="s">
        <v>205</v>
      </c>
      <c r="B101" s="53">
        <v>1474376</v>
      </c>
      <c r="C101" s="53">
        <v>0</v>
      </c>
      <c r="D101" s="53">
        <f t="shared" si="1"/>
        <v>-1304822.76</v>
      </c>
    </row>
    <row r="102" spans="1:4" s="2" customFormat="1">
      <c r="A102" s="54" t="s">
        <v>211</v>
      </c>
      <c r="B102" s="55">
        <v>0</v>
      </c>
      <c r="C102" s="55">
        <v>0</v>
      </c>
      <c r="D102" s="55">
        <f t="shared" si="1"/>
        <v>0</v>
      </c>
    </row>
    <row r="103" spans="1:4" s="2" customFormat="1">
      <c r="A103" s="56" t="s">
        <v>265</v>
      </c>
      <c r="B103" s="57">
        <v>0</v>
      </c>
      <c r="C103" s="57">
        <v>0</v>
      </c>
      <c r="D103" s="57">
        <f t="shared" si="1"/>
        <v>0</v>
      </c>
    </row>
    <row r="104" spans="1:4" s="2" customFormat="1">
      <c r="A104" s="54" t="s">
        <v>100</v>
      </c>
      <c r="B104" s="55">
        <v>227919174362.48401</v>
      </c>
      <c r="C104" s="55">
        <v>37324579025</v>
      </c>
      <c r="D104" s="55">
        <f t="shared" si="1"/>
        <v>-164383890285.79834</v>
      </c>
    </row>
    <row r="105" spans="1:4" s="2" customFormat="1">
      <c r="A105" s="46" t="s">
        <v>221</v>
      </c>
      <c r="B105" s="47">
        <v>8589887754.5010004</v>
      </c>
      <c r="C105" s="47">
        <v>2684840005</v>
      </c>
      <c r="D105" s="47">
        <f t="shared" si="1"/>
        <v>-4917210657.7333851</v>
      </c>
    </row>
    <row r="106" spans="1:4" s="2" customFormat="1">
      <c r="A106" s="54" t="s">
        <v>101</v>
      </c>
      <c r="B106" s="55">
        <v>576127784</v>
      </c>
      <c r="C106" s="55">
        <v>0</v>
      </c>
      <c r="D106" s="55">
        <f t="shared" si="1"/>
        <v>-509873088.84000003</v>
      </c>
    </row>
    <row r="107" spans="1:4" s="2" customFormat="1">
      <c r="A107" s="56" t="s">
        <v>97</v>
      </c>
      <c r="B107" s="57">
        <v>1599148673</v>
      </c>
      <c r="C107" s="57">
        <v>4400000</v>
      </c>
      <c r="D107" s="57">
        <f t="shared" si="1"/>
        <v>-1410846575.605</v>
      </c>
    </row>
    <row r="108" spans="1:4" s="2" customFormat="1">
      <c r="A108" s="54" t="s">
        <v>102</v>
      </c>
      <c r="B108" s="55">
        <v>797418008.26800001</v>
      </c>
      <c r="C108" s="55">
        <v>0</v>
      </c>
      <c r="D108" s="55">
        <f t="shared" si="1"/>
        <v>-705714937.31718004</v>
      </c>
    </row>
    <row r="109" spans="1:4" s="2" customFormat="1">
      <c r="A109" s="46" t="s">
        <v>98</v>
      </c>
      <c r="B109" s="47">
        <v>40069446</v>
      </c>
      <c r="C109" s="47">
        <v>0</v>
      </c>
      <c r="D109" s="47">
        <f t="shared" si="1"/>
        <v>-35461459.710000001</v>
      </c>
    </row>
    <row r="110" spans="1:4" s="2" customFormat="1">
      <c r="A110" s="54" t="s">
        <v>103</v>
      </c>
      <c r="B110" s="55">
        <v>15178863522.306</v>
      </c>
      <c r="C110" s="55">
        <v>2361885329</v>
      </c>
      <c r="D110" s="55">
        <f t="shared" si="1"/>
        <v>-11071408888.24081</v>
      </c>
    </row>
    <row r="111" spans="1:4" s="2" customFormat="1">
      <c r="A111" s="56" t="s">
        <v>104</v>
      </c>
      <c r="B111" s="57">
        <v>4905583</v>
      </c>
      <c r="C111" s="57">
        <v>0</v>
      </c>
      <c r="D111" s="57">
        <f t="shared" si="1"/>
        <v>-4341440.9550000001</v>
      </c>
    </row>
    <row r="112" spans="1:4" s="2" customFormat="1">
      <c r="A112" s="54" t="s">
        <v>106</v>
      </c>
      <c r="B112" s="55">
        <v>5519704655.3459997</v>
      </c>
      <c r="C112" s="55">
        <v>47342607</v>
      </c>
      <c r="D112" s="55">
        <f t="shared" si="1"/>
        <v>-4837596012.9812098</v>
      </c>
    </row>
    <row r="113" spans="1:4" s="2" customFormat="1">
      <c r="A113" s="46" t="s">
        <v>105</v>
      </c>
      <c r="B113" s="47">
        <v>14231571</v>
      </c>
      <c r="C113" s="47">
        <v>0</v>
      </c>
      <c r="D113" s="47">
        <f t="shared" si="1"/>
        <v>-12594940.335000001</v>
      </c>
    </row>
    <row r="114" spans="1:4" s="2" customFormat="1">
      <c r="A114" s="54" t="s">
        <v>261</v>
      </c>
      <c r="B114" s="55">
        <v>0</v>
      </c>
      <c r="C114" s="55">
        <v>0</v>
      </c>
      <c r="D114" s="55">
        <f t="shared" si="1"/>
        <v>0</v>
      </c>
    </row>
    <row r="115" spans="1:4" s="2" customFormat="1">
      <c r="A115" s="56" t="s">
        <v>107</v>
      </c>
      <c r="B115" s="57">
        <v>22412090</v>
      </c>
      <c r="C115" s="57">
        <v>598459314</v>
      </c>
      <c r="D115" s="57">
        <f t="shared" si="1"/>
        <v>578624614.35000002</v>
      </c>
    </row>
    <row r="116" spans="1:4" s="2" customFormat="1">
      <c r="A116" s="54" t="s">
        <v>108</v>
      </c>
      <c r="B116" s="55">
        <v>3706158</v>
      </c>
      <c r="C116" s="55">
        <v>0</v>
      </c>
      <c r="D116" s="55">
        <f t="shared" si="1"/>
        <v>-3279949.83</v>
      </c>
    </row>
    <row r="117" spans="1:4" s="2" customFormat="1">
      <c r="A117" s="46" t="s">
        <v>110</v>
      </c>
      <c r="B117" s="47">
        <v>2500000</v>
      </c>
      <c r="C117" s="47">
        <v>0</v>
      </c>
      <c r="D117" s="47">
        <f t="shared" si="1"/>
        <v>-2212500</v>
      </c>
    </row>
    <row r="118" spans="1:4" s="2" customFormat="1">
      <c r="A118" s="54" t="s">
        <v>114</v>
      </c>
      <c r="B118" s="55">
        <v>208921908.329</v>
      </c>
      <c r="C118" s="55">
        <v>516100</v>
      </c>
      <c r="D118" s="55">
        <f t="shared" si="1"/>
        <v>-184379788.87116501</v>
      </c>
    </row>
    <row r="119" spans="1:4" s="2" customFormat="1" ht="24.75">
      <c r="A119" s="56" t="s">
        <v>116</v>
      </c>
      <c r="B119" s="57">
        <v>0</v>
      </c>
      <c r="C119" s="57">
        <v>0</v>
      </c>
      <c r="D119" s="57">
        <f t="shared" si="1"/>
        <v>0</v>
      </c>
    </row>
    <row r="120" spans="1:4" s="2" customFormat="1">
      <c r="A120" s="54" t="s">
        <v>262</v>
      </c>
      <c r="B120" s="55">
        <v>0</v>
      </c>
      <c r="C120" s="55">
        <v>0</v>
      </c>
      <c r="D120" s="55">
        <f t="shared" si="1"/>
        <v>0</v>
      </c>
    </row>
    <row r="121" spans="1:4" s="2" customFormat="1">
      <c r="A121" s="46" t="s">
        <v>124</v>
      </c>
      <c r="B121" s="47">
        <v>59195446.769000001</v>
      </c>
      <c r="C121" s="47">
        <v>0</v>
      </c>
      <c r="D121" s="47">
        <f t="shared" si="1"/>
        <v>-52387970.390565</v>
      </c>
    </row>
    <row r="122" spans="1:4" s="2" customFormat="1">
      <c r="A122" s="54" t="s">
        <v>117</v>
      </c>
      <c r="B122" s="55">
        <v>3738742634.8270001</v>
      </c>
      <c r="C122" s="55">
        <v>149586180</v>
      </c>
      <c r="D122" s="55">
        <f t="shared" si="1"/>
        <v>-3159201051.8218951</v>
      </c>
    </row>
    <row r="123" spans="1:4" s="2" customFormat="1">
      <c r="A123" s="56" t="s">
        <v>121</v>
      </c>
      <c r="B123" s="57">
        <v>30330427</v>
      </c>
      <c r="C123" s="57">
        <v>28254974</v>
      </c>
      <c r="D123" s="57">
        <f t="shared" si="1"/>
        <v>1412546.1050000004</v>
      </c>
    </row>
    <row r="124" spans="1:4" s="2" customFormat="1">
      <c r="A124" s="54" t="s">
        <v>125</v>
      </c>
      <c r="B124" s="55">
        <v>137114870</v>
      </c>
      <c r="C124" s="55">
        <v>4670797</v>
      </c>
      <c r="D124" s="55">
        <f t="shared" si="1"/>
        <v>-116675862.95</v>
      </c>
    </row>
    <row r="125" spans="1:4" s="2" customFormat="1">
      <c r="A125" s="46" t="s">
        <v>119</v>
      </c>
      <c r="B125" s="47">
        <v>2390780</v>
      </c>
      <c r="C125" s="47">
        <v>271125000</v>
      </c>
      <c r="D125" s="47">
        <f t="shared" si="1"/>
        <v>269009159.69999999</v>
      </c>
    </row>
    <row r="126" spans="1:4" s="2" customFormat="1">
      <c r="A126" s="54" t="s">
        <v>122</v>
      </c>
      <c r="B126" s="55">
        <v>1336867688.2490001</v>
      </c>
      <c r="C126" s="55">
        <v>21540000</v>
      </c>
      <c r="D126" s="55">
        <f t="shared" si="1"/>
        <v>-1161587904.1003652</v>
      </c>
    </row>
    <row r="127" spans="1:4" s="2" customFormat="1">
      <c r="A127" s="46" t="s">
        <v>123</v>
      </c>
      <c r="B127" s="47">
        <v>84390693</v>
      </c>
      <c r="C127" s="47">
        <v>0</v>
      </c>
      <c r="D127" s="47">
        <f t="shared" si="1"/>
        <v>-74685763.305000007</v>
      </c>
    </row>
    <row r="128" spans="1:4" s="2" customFormat="1">
      <c r="A128" s="54" t="s">
        <v>134</v>
      </c>
      <c r="B128" s="55">
        <v>66041</v>
      </c>
      <c r="C128" s="55">
        <v>0</v>
      </c>
      <c r="D128" s="55">
        <f t="shared" si="1"/>
        <v>-58446.285000000003</v>
      </c>
    </row>
    <row r="129" spans="1:4" s="2" customFormat="1">
      <c r="A129" s="46" t="s">
        <v>129</v>
      </c>
      <c r="B129" s="47">
        <v>122147260</v>
      </c>
      <c r="C129" s="47">
        <v>16791935</v>
      </c>
      <c r="D129" s="47">
        <f t="shared" si="1"/>
        <v>-91308390.099999994</v>
      </c>
    </row>
    <row r="130" spans="1:4" s="2" customFormat="1">
      <c r="A130" s="54" t="s">
        <v>142</v>
      </c>
      <c r="B130" s="55">
        <v>38372496711.636002</v>
      </c>
      <c r="C130" s="55">
        <v>31913717550</v>
      </c>
      <c r="D130" s="55">
        <f t="shared" si="1"/>
        <v>-2045942039.797863</v>
      </c>
    </row>
    <row r="131" spans="1:4" s="2" customFormat="1">
      <c r="A131" s="56" t="s">
        <v>140</v>
      </c>
      <c r="B131" s="57">
        <v>0</v>
      </c>
      <c r="C131" s="57">
        <v>0</v>
      </c>
      <c r="D131" s="57">
        <f t="shared" si="1"/>
        <v>0</v>
      </c>
    </row>
    <row r="132" spans="1:4" s="2" customFormat="1">
      <c r="A132" s="54" t="s">
        <v>276</v>
      </c>
      <c r="B132" s="55">
        <v>0</v>
      </c>
      <c r="C132" s="55">
        <v>0</v>
      </c>
      <c r="D132" s="55">
        <f t="shared" si="1"/>
        <v>0</v>
      </c>
    </row>
    <row r="133" spans="1:4" s="2" customFormat="1">
      <c r="A133" s="46" t="s">
        <v>131</v>
      </c>
      <c r="B133" s="47">
        <v>536468513</v>
      </c>
      <c r="C133" s="47">
        <v>347398544</v>
      </c>
      <c r="D133" s="47">
        <f t="shared" si="1"/>
        <v>-127376090.005</v>
      </c>
    </row>
    <row r="134" spans="1:4" s="2" customFormat="1">
      <c r="A134" s="54" t="s">
        <v>138</v>
      </c>
      <c r="B134" s="55">
        <v>17735664</v>
      </c>
      <c r="C134" s="55">
        <v>0</v>
      </c>
      <c r="D134" s="55">
        <f t="shared" ref="D134:D197" si="2">C134-(0.885*B134)</f>
        <v>-15696062.640000001</v>
      </c>
    </row>
    <row r="135" spans="1:4" s="2" customFormat="1">
      <c r="A135" s="56" t="s">
        <v>126</v>
      </c>
      <c r="B135" s="57">
        <v>24302775260.84</v>
      </c>
      <c r="C135" s="57">
        <v>133529403</v>
      </c>
      <c r="D135" s="57">
        <f t="shared" si="2"/>
        <v>-21374426702.843399</v>
      </c>
    </row>
    <row r="136" spans="1:4" s="2" customFormat="1">
      <c r="A136" s="54" t="s">
        <v>130</v>
      </c>
      <c r="B136" s="55">
        <v>113052017</v>
      </c>
      <c r="C136" s="55">
        <v>0</v>
      </c>
      <c r="D136" s="55">
        <f t="shared" si="2"/>
        <v>-100051035.045</v>
      </c>
    </row>
    <row r="137" spans="1:4" s="2" customFormat="1">
      <c r="A137" s="46" t="s">
        <v>135</v>
      </c>
      <c r="B137" s="47">
        <v>0</v>
      </c>
      <c r="C137" s="47">
        <v>5499000</v>
      </c>
      <c r="D137" s="47">
        <f t="shared" si="2"/>
        <v>5499000</v>
      </c>
    </row>
    <row r="138" spans="1:4" s="2" customFormat="1">
      <c r="A138" s="54" t="s">
        <v>139</v>
      </c>
      <c r="B138" s="55">
        <v>12778091</v>
      </c>
      <c r="C138" s="55">
        <v>393939678</v>
      </c>
      <c r="D138" s="55">
        <f t="shared" si="2"/>
        <v>382631067.46499997</v>
      </c>
    </row>
    <row r="139" spans="1:4" s="2" customFormat="1">
      <c r="A139" s="56" t="s">
        <v>136</v>
      </c>
      <c r="B139" s="57">
        <v>21318171388</v>
      </c>
      <c r="C139" s="57">
        <v>241840046</v>
      </c>
      <c r="D139" s="57">
        <f t="shared" si="2"/>
        <v>-18624741632.380001</v>
      </c>
    </row>
    <row r="140" spans="1:4" s="2" customFormat="1">
      <c r="A140" s="54" t="s">
        <v>215</v>
      </c>
      <c r="B140" s="55">
        <v>0</v>
      </c>
      <c r="C140" s="55">
        <v>0</v>
      </c>
      <c r="D140" s="55">
        <f t="shared" si="2"/>
        <v>0</v>
      </c>
    </row>
    <row r="141" spans="1:4" s="2" customFormat="1">
      <c r="A141" s="46" t="s">
        <v>141</v>
      </c>
      <c r="B141" s="47">
        <v>62001168</v>
      </c>
      <c r="C141" s="47">
        <v>500000</v>
      </c>
      <c r="D141" s="47">
        <f t="shared" si="2"/>
        <v>-54371033.68</v>
      </c>
    </row>
    <row r="142" spans="1:4" s="2" customFormat="1">
      <c r="A142" s="54" t="s">
        <v>72</v>
      </c>
      <c r="B142" s="55">
        <v>0</v>
      </c>
      <c r="C142" s="55">
        <v>0</v>
      </c>
      <c r="D142" s="55">
        <f t="shared" si="2"/>
        <v>0</v>
      </c>
    </row>
    <row r="143" spans="1:4" s="2" customFormat="1">
      <c r="A143" s="56" t="s">
        <v>128</v>
      </c>
      <c r="B143" s="57">
        <v>4063266</v>
      </c>
      <c r="C143" s="57">
        <v>0</v>
      </c>
      <c r="D143" s="57">
        <f t="shared" si="2"/>
        <v>-3595990.41</v>
      </c>
    </row>
    <row r="144" spans="1:4" s="2" customFormat="1">
      <c r="A144" s="54" t="s">
        <v>127</v>
      </c>
      <c r="B144" s="55">
        <v>4205302</v>
      </c>
      <c r="C144" s="55">
        <v>0</v>
      </c>
      <c r="D144" s="55">
        <f t="shared" si="2"/>
        <v>-3721692.27</v>
      </c>
    </row>
    <row r="145" spans="1:4" s="2" customFormat="1">
      <c r="A145" s="56" t="s">
        <v>133</v>
      </c>
      <c r="B145" s="57">
        <v>0</v>
      </c>
      <c r="C145" s="57">
        <v>0</v>
      </c>
      <c r="D145" s="57">
        <f t="shared" si="2"/>
        <v>0</v>
      </c>
    </row>
    <row r="146" spans="1:4" s="2" customFormat="1">
      <c r="A146" s="54" t="s">
        <v>137</v>
      </c>
      <c r="B146" s="55">
        <v>0</v>
      </c>
      <c r="C146" s="55">
        <v>0</v>
      </c>
      <c r="D146" s="55">
        <f t="shared" si="2"/>
        <v>0</v>
      </c>
    </row>
    <row r="147" spans="1:4" s="2" customFormat="1">
      <c r="A147" s="46" t="s">
        <v>143</v>
      </c>
      <c r="B147" s="47">
        <v>0</v>
      </c>
      <c r="C147" s="47">
        <v>0</v>
      </c>
      <c r="D147" s="47">
        <f t="shared" si="2"/>
        <v>0</v>
      </c>
    </row>
    <row r="148" spans="1:4" s="2" customFormat="1">
      <c r="A148" s="54" t="s">
        <v>132</v>
      </c>
      <c r="B148" s="55">
        <v>0</v>
      </c>
      <c r="C148" s="55">
        <v>183505385</v>
      </c>
      <c r="D148" s="55">
        <f t="shared" si="2"/>
        <v>183505385</v>
      </c>
    </row>
    <row r="149" spans="1:4" s="2" customFormat="1">
      <c r="A149" s="56" t="s">
        <v>144</v>
      </c>
      <c r="B149" s="57">
        <v>5460382131</v>
      </c>
      <c r="C149" s="57">
        <v>13107621</v>
      </c>
      <c r="D149" s="57">
        <f t="shared" si="2"/>
        <v>-4819330564.9350004</v>
      </c>
    </row>
    <row r="150" spans="1:4" s="2" customFormat="1">
      <c r="A150" s="54" t="s">
        <v>152</v>
      </c>
      <c r="B150" s="55">
        <v>0</v>
      </c>
      <c r="C150" s="55">
        <v>0</v>
      </c>
      <c r="D150" s="55">
        <f t="shared" si="2"/>
        <v>0</v>
      </c>
    </row>
    <row r="151" spans="1:4" s="2" customFormat="1">
      <c r="A151" s="46" t="s">
        <v>149</v>
      </c>
      <c r="B151" s="47">
        <v>0</v>
      </c>
      <c r="C151" s="47">
        <v>0</v>
      </c>
      <c r="D151" s="47">
        <f t="shared" si="2"/>
        <v>0</v>
      </c>
    </row>
    <row r="152" spans="1:4" s="2" customFormat="1">
      <c r="A152" s="54" t="s">
        <v>146</v>
      </c>
      <c r="B152" s="55">
        <v>400977891.67000002</v>
      </c>
      <c r="C152" s="55">
        <v>14592819814</v>
      </c>
      <c r="D152" s="55">
        <f t="shared" si="2"/>
        <v>14237954379.872049</v>
      </c>
    </row>
    <row r="153" spans="1:4" s="2" customFormat="1">
      <c r="A153" s="56" t="s">
        <v>148</v>
      </c>
      <c r="B153" s="57">
        <v>21681640670.456001</v>
      </c>
      <c r="C153" s="57">
        <v>16013853106</v>
      </c>
      <c r="D153" s="57">
        <f t="shared" si="2"/>
        <v>-3174398887.3535614</v>
      </c>
    </row>
    <row r="154" spans="1:4" s="2" customFormat="1">
      <c r="A154" s="54" t="s">
        <v>153</v>
      </c>
      <c r="B154" s="55">
        <v>0</v>
      </c>
      <c r="C154" s="55">
        <v>0</v>
      </c>
      <c r="D154" s="55">
        <f t="shared" si="2"/>
        <v>0</v>
      </c>
    </row>
    <row r="155" spans="1:4" s="2" customFormat="1">
      <c r="A155" s="56" t="s">
        <v>147</v>
      </c>
      <c r="B155" s="57">
        <v>5771338</v>
      </c>
      <c r="C155" s="57">
        <v>0</v>
      </c>
      <c r="D155" s="57">
        <f t="shared" si="2"/>
        <v>-5107634.13</v>
      </c>
    </row>
    <row r="156" spans="1:4" s="2" customFormat="1">
      <c r="A156" s="54" t="s">
        <v>151</v>
      </c>
      <c r="B156" s="55">
        <v>5417341968.21</v>
      </c>
      <c r="C156" s="55">
        <v>0</v>
      </c>
      <c r="D156" s="55">
        <f t="shared" si="2"/>
        <v>-4794347641.8658504</v>
      </c>
    </row>
    <row r="157" spans="1:4" s="2" customFormat="1">
      <c r="A157" s="56" t="s">
        <v>145</v>
      </c>
      <c r="B157" s="57">
        <v>0</v>
      </c>
      <c r="C157" s="57">
        <v>2000000</v>
      </c>
      <c r="D157" s="57">
        <f t="shared" si="2"/>
        <v>2000000</v>
      </c>
    </row>
    <row r="158" spans="1:4" s="2" customFormat="1">
      <c r="A158" s="54" t="s">
        <v>154</v>
      </c>
      <c r="B158" s="55">
        <v>90330252</v>
      </c>
      <c r="C158" s="55">
        <v>0</v>
      </c>
      <c r="D158" s="55">
        <f t="shared" si="2"/>
        <v>-79942273.019999996</v>
      </c>
    </row>
    <row r="159" spans="1:4" s="2" customFormat="1" ht="24.75">
      <c r="A159" s="56" t="s">
        <v>277</v>
      </c>
      <c r="B159" s="57">
        <v>0</v>
      </c>
      <c r="C159" s="57">
        <v>0</v>
      </c>
      <c r="D159" s="57">
        <f t="shared" si="2"/>
        <v>0</v>
      </c>
    </row>
    <row r="160" spans="1:4" s="2" customFormat="1">
      <c r="A160" s="54" t="s">
        <v>155</v>
      </c>
      <c r="B160" s="55">
        <v>0</v>
      </c>
      <c r="C160" s="55">
        <v>0</v>
      </c>
      <c r="D160" s="55">
        <f t="shared" si="2"/>
        <v>0</v>
      </c>
    </row>
    <row r="161" spans="1:4" s="2" customFormat="1">
      <c r="A161" s="46" t="s">
        <v>204</v>
      </c>
      <c r="B161" s="47">
        <v>100000</v>
      </c>
      <c r="C161" s="47">
        <v>7485500</v>
      </c>
      <c r="D161" s="47">
        <f t="shared" si="2"/>
        <v>7397000</v>
      </c>
    </row>
    <row r="162" spans="1:4" s="2" customFormat="1">
      <c r="A162" s="54" t="s">
        <v>208</v>
      </c>
      <c r="B162" s="55">
        <v>0</v>
      </c>
      <c r="C162" s="55">
        <v>0</v>
      </c>
      <c r="D162" s="55">
        <f t="shared" si="2"/>
        <v>0</v>
      </c>
    </row>
    <row r="163" spans="1:4" s="2" customFormat="1">
      <c r="A163" s="56" t="s">
        <v>160</v>
      </c>
      <c r="B163" s="57">
        <v>12092974377.629</v>
      </c>
      <c r="C163" s="57">
        <v>4219025939</v>
      </c>
      <c r="D163" s="57">
        <f t="shared" si="2"/>
        <v>-6483256385.201664</v>
      </c>
    </row>
    <row r="164" spans="1:4" s="2" customFormat="1">
      <c r="A164" s="54" t="s">
        <v>156</v>
      </c>
      <c r="B164" s="55">
        <v>29988112</v>
      </c>
      <c r="C164" s="55">
        <v>0</v>
      </c>
      <c r="D164" s="55">
        <f t="shared" si="2"/>
        <v>-26539479.120000001</v>
      </c>
    </row>
    <row r="165" spans="1:4" s="2" customFormat="1">
      <c r="A165" s="46" t="s">
        <v>158</v>
      </c>
      <c r="B165" s="47">
        <v>0</v>
      </c>
      <c r="C165" s="47">
        <v>0</v>
      </c>
      <c r="D165" s="47">
        <f t="shared" si="2"/>
        <v>0</v>
      </c>
    </row>
    <row r="166" spans="1:4" s="2" customFormat="1">
      <c r="A166" s="54" t="s">
        <v>263</v>
      </c>
      <c r="B166" s="55">
        <v>20000000</v>
      </c>
      <c r="C166" s="55">
        <v>0</v>
      </c>
      <c r="D166" s="55">
        <f t="shared" si="2"/>
        <v>-17700000</v>
      </c>
    </row>
    <row r="167" spans="1:4" s="2" customFormat="1">
      <c r="A167" s="56" t="s">
        <v>217</v>
      </c>
      <c r="B167" s="57">
        <v>6216452</v>
      </c>
      <c r="C167" s="57">
        <v>0</v>
      </c>
      <c r="D167" s="57">
        <f t="shared" si="2"/>
        <v>-5501560.0200000005</v>
      </c>
    </row>
    <row r="168" spans="1:4" s="2" customFormat="1">
      <c r="A168" s="54" t="s">
        <v>150</v>
      </c>
      <c r="B168" s="55">
        <v>56375979897.860001</v>
      </c>
      <c r="C168" s="55">
        <v>2051612781</v>
      </c>
      <c r="D168" s="55">
        <f t="shared" si="2"/>
        <v>-47841129428.606102</v>
      </c>
    </row>
    <row r="169" spans="1:4" s="2" customFormat="1">
      <c r="A169" s="56" t="s">
        <v>157</v>
      </c>
      <c r="B169" s="57">
        <v>280000580</v>
      </c>
      <c r="C169" s="57">
        <v>0</v>
      </c>
      <c r="D169" s="57">
        <f t="shared" si="2"/>
        <v>-247800513.30000001</v>
      </c>
    </row>
    <row r="170" spans="1:4" s="2" customFormat="1">
      <c r="A170" s="54" t="s">
        <v>159</v>
      </c>
      <c r="B170" s="55">
        <v>6439234</v>
      </c>
      <c r="C170" s="55">
        <v>0</v>
      </c>
      <c r="D170" s="55">
        <f t="shared" si="2"/>
        <v>-5698722.0899999999</v>
      </c>
    </row>
    <row r="171" spans="1:4" s="2" customFormat="1">
      <c r="A171" s="46" t="s">
        <v>162</v>
      </c>
      <c r="B171" s="47">
        <v>2582639</v>
      </c>
      <c r="C171" s="47">
        <v>0</v>
      </c>
      <c r="D171" s="47">
        <f t="shared" si="2"/>
        <v>-2285635.5150000001</v>
      </c>
    </row>
    <row r="172" spans="1:4" s="2" customFormat="1">
      <c r="A172" s="54" t="s">
        <v>161</v>
      </c>
      <c r="B172" s="55">
        <v>11093804484</v>
      </c>
      <c r="C172" s="55">
        <v>2400000</v>
      </c>
      <c r="D172" s="55">
        <f t="shared" si="2"/>
        <v>-9815616968.3400002</v>
      </c>
    </row>
    <row r="173" spans="1:4" s="2" customFormat="1">
      <c r="A173" s="56" t="s">
        <v>163</v>
      </c>
      <c r="B173" s="57">
        <v>0</v>
      </c>
      <c r="C173" s="57">
        <v>0</v>
      </c>
      <c r="D173" s="57">
        <f t="shared" si="2"/>
        <v>0</v>
      </c>
    </row>
    <row r="174" spans="1:4" s="2" customFormat="1">
      <c r="A174" s="54" t="s">
        <v>164</v>
      </c>
      <c r="B174" s="55">
        <v>8090665609.1999998</v>
      </c>
      <c r="C174" s="55">
        <v>742907450</v>
      </c>
      <c r="D174" s="55">
        <f t="shared" si="2"/>
        <v>-6417331614.1420002</v>
      </c>
    </row>
    <row r="175" spans="1:4" s="2" customFormat="1">
      <c r="A175" s="56" t="s">
        <v>165</v>
      </c>
      <c r="B175" s="57">
        <v>93208232</v>
      </c>
      <c r="C175" s="57">
        <v>0</v>
      </c>
      <c r="D175" s="57">
        <f t="shared" si="2"/>
        <v>-82489285.320000008</v>
      </c>
    </row>
    <row r="176" spans="1:4" s="2" customFormat="1">
      <c r="A176" s="54" t="s">
        <v>166</v>
      </c>
      <c r="B176" s="55">
        <v>2811969</v>
      </c>
      <c r="C176" s="55">
        <v>0</v>
      </c>
      <c r="D176" s="55">
        <f t="shared" si="2"/>
        <v>-2488592.5649999999</v>
      </c>
    </row>
    <row r="177" spans="1:4" s="2" customFormat="1">
      <c r="A177" s="46" t="s">
        <v>167</v>
      </c>
      <c r="B177" s="47">
        <v>317428092</v>
      </c>
      <c r="C177" s="47">
        <v>0</v>
      </c>
      <c r="D177" s="47">
        <f t="shared" si="2"/>
        <v>-280923861.42000002</v>
      </c>
    </row>
    <row r="178" spans="1:4" s="2" customFormat="1">
      <c r="A178" s="54" t="s">
        <v>76</v>
      </c>
      <c r="B178" s="55">
        <v>17117108610.516001</v>
      </c>
      <c r="C178" s="55">
        <v>39299973</v>
      </c>
      <c r="D178" s="55">
        <f t="shared" si="2"/>
        <v>-15109341147.306662</v>
      </c>
    </row>
    <row r="179" spans="1:4" s="2" customFormat="1">
      <c r="A179" s="56" t="s">
        <v>168</v>
      </c>
      <c r="B179" s="57">
        <v>12295695827</v>
      </c>
      <c r="C179" s="57">
        <v>133459458</v>
      </c>
      <c r="D179" s="57">
        <f t="shared" si="2"/>
        <v>-10748231348.895</v>
      </c>
    </row>
    <row r="180" spans="1:4" s="2" customFormat="1">
      <c r="A180" s="54" t="s">
        <v>169</v>
      </c>
      <c r="B180" s="55">
        <v>82367381</v>
      </c>
      <c r="C180" s="55">
        <v>0</v>
      </c>
      <c r="D180" s="55">
        <f t="shared" si="2"/>
        <v>-72895132.185000002</v>
      </c>
    </row>
    <row r="181" spans="1:4" s="2" customFormat="1">
      <c r="A181" s="56" t="s">
        <v>65</v>
      </c>
      <c r="B181" s="57">
        <v>0</v>
      </c>
      <c r="C181" s="57">
        <v>0</v>
      </c>
      <c r="D181" s="57">
        <f t="shared" si="2"/>
        <v>0</v>
      </c>
    </row>
    <row r="182" spans="1:4" s="2" customFormat="1">
      <c r="A182" s="54" t="s">
        <v>111</v>
      </c>
      <c r="B182" s="55">
        <v>250000</v>
      </c>
      <c r="C182" s="55">
        <v>0</v>
      </c>
      <c r="D182" s="55">
        <f t="shared" si="2"/>
        <v>-221250</v>
      </c>
    </row>
    <row r="183" spans="1:4" s="2" customFormat="1">
      <c r="A183" s="46" t="s">
        <v>176</v>
      </c>
      <c r="B183" s="47">
        <v>0</v>
      </c>
      <c r="C183" s="47">
        <v>0</v>
      </c>
      <c r="D183" s="47">
        <f t="shared" si="2"/>
        <v>0</v>
      </c>
    </row>
    <row r="184" spans="1:4" s="2" customFormat="1" ht="12.75" customHeight="1">
      <c r="A184" s="54" t="s">
        <v>118</v>
      </c>
      <c r="B184" s="55">
        <v>0</v>
      </c>
      <c r="C184" s="55">
        <v>0</v>
      </c>
      <c r="D184" s="55">
        <f t="shared" si="2"/>
        <v>0</v>
      </c>
    </row>
    <row r="185" spans="1:4" s="2" customFormat="1" ht="12.75" customHeight="1">
      <c r="A185" s="46" t="s">
        <v>181</v>
      </c>
      <c r="B185" s="47">
        <v>0</v>
      </c>
      <c r="C185" s="47">
        <v>0</v>
      </c>
      <c r="D185" s="47">
        <f t="shared" si="2"/>
        <v>0</v>
      </c>
    </row>
    <row r="186" spans="1:4" s="2" customFormat="1">
      <c r="A186" s="54" t="s">
        <v>171</v>
      </c>
      <c r="B186" s="55">
        <v>0</v>
      </c>
      <c r="C186" s="55">
        <v>0</v>
      </c>
      <c r="D186" s="55">
        <f t="shared" si="2"/>
        <v>0</v>
      </c>
    </row>
    <row r="187" spans="1:4" s="2" customFormat="1">
      <c r="A187" s="56" t="s">
        <v>20</v>
      </c>
      <c r="B187" s="57">
        <v>0</v>
      </c>
      <c r="C187" s="57">
        <v>0</v>
      </c>
      <c r="D187" s="57">
        <f t="shared" si="2"/>
        <v>0</v>
      </c>
    </row>
    <row r="188" spans="1:4" s="2" customFormat="1">
      <c r="A188" s="54" t="s">
        <v>185</v>
      </c>
      <c r="B188" s="55">
        <v>0</v>
      </c>
      <c r="C188" s="55">
        <v>0</v>
      </c>
      <c r="D188" s="55">
        <f t="shared" si="2"/>
        <v>0</v>
      </c>
    </row>
    <row r="189" spans="1:4" s="2" customFormat="1">
      <c r="A189" s="46" t="s">
        <v>182</v>
      </c>
      <c r="B189" s="47">
        <v>6763358158.8669996</v>
      </c>
      <c r="C189" s="47">
        <v>366320599</v>
      </c>
      <c r="D189" s="47">
        <f t="shared" si="2"/>
        <v>-5619251371.5972948</v>
      </c>
    </row>
    <row r="190" spans="1:4" s="2" customFormat="1">
      <c r="A190" s="54" t="s">
        <v>172</v>
      </c>
      <c r="B190" s="55">
        <v>43725129</v>
      </c>
      <c r="C190" s="55">
        <v>0</v>
      </c>
      <c r="D190" s="55">
        <f t="shared" si="2"/>
        <v>-38696739.164999999</v>
      </c>
    </row>
    <row r="191" spans="1:4" s="2" customFormat="1">
      <c r="A191" s="46" t="s">
        <v>180</v>
      </c>
      <c r="B191" s="47">
        <v>37953142</v>
      </c>
      <c r="C191" s="47">
        <v>153219609</v>
      </c>
      <c r="D191" s="47">
        <f t="shared" si="2"/>
        <v>119631078.33</v>
      </c>
    </row>
    <row r="192" spans="1:4" s="2" customFormat="1">
      <c r="A192" s="54" t="s">
        <v>175</v>
      </c>
      <c r="B192" s="55">
        <v>15995387796.997</v>
      </c>
      <c r="C192" s="55">
        <v>1611964193</v>
      </c>
      <c r="D192" s="55">
        <f t="shared" si="2"/>
        <v>-12543954007.342344</v>
      </c>
    </row>
    <row r="193" spans="1:4" s="2" customFormat="1">
      <c r="A193" s="46" t="s">
        <v>179</v>
      </c>
      <c r="B193" s="47">
        <v>225142598</v>
      </c>
      <c r="C193" s="47">
        <v>0</v>
      </c>
      <c r="D193" s="47">
        <f t="shared" si="2"/>
        <v>-199251199.22999999</v>
      </c>
    </row>
    <row r="194" spans="1:4" s="2" customFormat="1">
      <c r="A194" s="54" t="s">
        <v>177</v>
      </c>
      <c r="B194" s="55">
        <v>10858470</v>
      </c>
      <c r="C194" s="55">
        <v>0</v>
      </c>
      <c r="D194" s="55">
        <f t="shared" si="2"/>
        <v>-9609745.9499999993</v>
      </c>
    </row>
    <row r="195" spans="1:4" s="2" customFormat="1" ht="12" customHeight="1">
      <c r="A195" s="56" t="s">
        <v>183</v>
      </c>
      <c r="B195" s="57">
        <v>20000</v>
      </c>
      <c r="C195" s="57">
        <v>0</v>
      </c>
      <c r="D195" s="57">
        <f t="shared" si="2"/>
        <v>-17700</v>
      </c>
    </row>
    <row r="196" spans="1:4" s="2" customFormat="1">
      <c r="A196" s="54" t="s">
        <v>173</v>
      </c>
      <c r="B196" s="55">
        <v>1109991</v>
      </c>
      <c r="C196" s="55">
        <v>10365000</v>
      </c>
      <c r="D196" s="55">
        <f t="shared" si="2"/>
        <v>9382657.9649999999</v>
      </c>
    </row>
    <row r="197" spans="1:4" s="2" customFormat="1">
      <c r="A197" s="56" t="s">
        <v>120</v>
      </c>
      <c r="B197" s="57">
        <v>275800461.55699998</v>
      </c>
      <c r="C197" s="57">
        <v>169978510</v>
      </c>
      <c r="D197" s="57">
        <f t="shared" si="2"/>
        <v>-74104898.477945</v>
      </c>
    </row>
    <row r="198" spans="1:4" s="2" customFormat="1">
      <c r="A198" s="54" t="s">
        <v>174</v>
      </c>
      <c r="B198" s="55">
        <v>6109800587</v>
      </c>
      <c r="C198" s="55">
        <v>13150301</v>
      </c>
      <c r="D198" s="55">
        <f t="shared" ref="D198:D229" si="3">C198-(0.885*B198)</f>
        <v>-5394023218.4949999</v>
      </c>
    </row>
    <row r="199" spans="1:4" s="2" customFormat="1">
      <c r="A199" s="56" t="s">
        <v>43</v>
      </c>
      <c r="B199" s="57">
        <v>8320215885.8210001</v>
      </c>
      <c r="C199" s="57">
        <v>1788873139</v>
      </c>
      <c r="D199" s="57">
        <f t="shared" si="3"/>
        <v>-5574517919.9515848</v>
      </c>
    </row>
    <row r="200" spans="1:4" s="2" customFormat="1">
      <c r="A200" s="54" t="s">
        <v>184</v>
      </c>
      <c r="B200" s="55">
        <v>0</v>
      </c>
      <c r="C200" s="55">
        <v>0</v>
      </c>
      <c r="D200" s="55">
        <f t="shared" si="3"/>
        <v>0</v>
      </c>
    </row>
    <row r="201" spans="1:4" s="2" customFormat="1" ht="12.75" customHeight="1">
      <c r="A201" s="46" t="s">
        <v>178</v>
      </c>
      <c r="B201" s="47">
        <v>0</v>
      </c>
      <c r="C201" s="47">
        <v>0</v>
      </c>
      <c r="D201" s="47">
        <f t="shared" si="3"/>
        <v>0</v>
      </c>
    </row>
    <row r="202" spans="1:4" s="2" customFormat="1">
      <c r="A202" s="54" t="s">
        <v>188</v>
      </c>
      <c r="B202" s="55">
        <v>109392494</v>
      </c>
      <c r="C202" s="55">
        <v>0</v>
      </c>
      <c r="D202" s="55">
        <f t="shared" si="3"/>
        <v>-96812357.189999998</v>
      </c>
    </row>
    <row r="203" spans="1:4" s="2" customFormat="1">
      <c r="A203" s="56" t="s">
        <v>187</v>
      </c>
      <c r="B203" s="57">
        <v>0</v>
      </c>
      <c r="C203" s="57">
        <v>15000000</v>
      </c>
      <c r="D203" s="57">
        <f t="shared" si="3"/>
        <v>15000000</v>
      </c>
    </row>
    <row r="204" spans="1:4" s="2" customFormat="1">
      <c r="A204" s="54" t="s">
        <v>201</v>
      </c>
      <c r="B204" s="55">
        <v>672585757.44299996</v>
      </c>
      <c r="C204" s="55">
        <v>1093070012</v>
      </c>
      <c r="D204" s="55">
        <f t="shared" si="3"/>
        <v>497831616.66294503</v>
      </c>
    </row>
    <row r="205" spans="1:4" s="2" customFormat="1">
      <c r="A205" s="46" t="s">
        <v>202</v>
      </c>
      <c r="B205" s="47">
        <v>47888541</v>
      </c>
      <c r="C205" s="47">
        <v>2000000</v>
      </c>
      <c r="D205" s="47">
        <f t="shared" si="3"/>
        <v>-40381358.785000004</v>
      </c>
    </row>
    <row r="206" spans="1:4" s="2" customFormat="1">
      <c r="A206" s="54" t="s">
        <v>190</v>
      </c>
      <c r="B206" s="55">
        <v>6658000</v>
      </c>
      <c r="C206" s="55">
        <v>427562380</v>
      </c>
      <c r="D206" s="55">
        <f t="shared" si="3"/>
        <v>421670050</v>
      </c>
    </row>
    <row r="207" spans="1:4" s="2" customFormat="1">
      <c r="A207" s="46" t="s">
        <v>51</v>
      </c>
      <c r="B207" s="47">
        <v>26603648</v>
      </c>
      <c r="C207" s="47">
        <v>0</v>
      </c>
      <c r="D207" s="47">
        <f t="shared" si="3"/>
        <v>-23544228.48</v>
      </c>
    </row>
    <row r="208" spans="1:4" s="2" customFormat="1">
      <c r="A208" s="54" t="s">
        <v>55</v>
      </c>
      <c r="B208" s="55">
        <v>115752351.05</v>
      </c>
      <c r="C208" s="55">
        <v>15000</v>
      </c>
      <c r="D208" s="55">
        <f t="shared" si="3"/>
        <v>-102425830.67925</v>
      </c>
    </row>
    <row r="209" spans="1:4" s="2" customFormat="1">
      <c r="A209" s="56" t="s">
        <v>191</v>
      </c>
      <c r="B209" s="57">
        <v>0</v>
      </c>
      <c r="C209" s="57">
        <v>0</v>
      </c>
      <c r="D209" s="57">
        <f t="shared" si="3"/>
        <v>0</v>
      </c>
    </row>
    <row r="210" spans="1:4" s="2" customFormat="1">
      <c r="A210" s="54" t="s">
        <v>193</v>
      </c>
      <c r="B210" s="55">
        <v>191459114816.81699</v>
      </c>
      <c r="C210" s="55">
        <v>1241112974</v>
      </c>
      <c r="D210" s="55">
        <f t="shared" si="3"/>
        <v>-168200203638.88303</v>
      </c>
    </row>
    <row r="211" spans="1:4" s="2" customFormat="1">
      <c r="A211" s="46" t="s">
        <v>192</v>
      </c>
      <c r="B211" s="47">
        <v>108687503033.87199</v>
      </c>
      <c r="C211" s="47">
        <v>8841847867</v>
      </c>
      <c r="D211" s="47">
        <f t="shared" si="3"/>
        <v>-87346592317.976715</v>
      </c>
    </row>
    <row r="212" spans="1:4" s="2" customFormat="1">
      <c r="A212" s="54" t="s">
        <v>194</v>
      </c>
      <c r="B212" s="55">
        <v>7100397</v>
      </c>
      <c r="C212" s="55">
        <v>0</v>
      </c>
      <c r="D212" s="55">
        <f t="shared" si="3"/>
        <v>-6283851.3449999997</v>
      </c>
    </row>
    <row r="213" spans="1:4" s="2" customFormat="1" ht="12.75" customHeight="1">
      <c r="A213" s="46" t="s">
        <v>197</v>
      </c>
      <c r="B213" s="59">
        <v>0</v>
      </c>
      <c r="C213" s="59">
        <v>0</v>
      </c>
      <c r="D213" s="59">
        <f t="shared" si="3"/>
        <v>0</v>
      </c>
    </row>
    <row r="214" spans="1:4" s="2" customFormat="1">
      <c r="A214" s="54" t="s">
        <v>199</v>
      </c>
      <c r="B214" s="55">
        <v>437657723</v>
      </c>
      <c r="C214" s="55">
        <v>114927708</v>
      </c>
      <c r="D214" s="55">
        <f t="shared" si="3"/>
        <v>-272399376.85500002</v>
      </c>
    </row>
    <row r="215" spans="1:4" s="2" customFormat="1">
      <c r="A215" s="56" t="s">
        <v>196</v>
      </c>
      <c r="B215" s="57">
        <v>2539537980</v>
      </c>
      <c r="C215" s="57">
        <v>343417317</v>
      </c>
      <c r="D215" s="57">
        <f t="shared" si="3"/>
        <v>-1904073795.3000002</v>
      </c>
    </row>
    <row r="216" spans="1:4" s="2" customFormat="1">
      <c r="A216" s="54" t="s">
        <v>195</v>
      </c>
      <c r="B216" s="55">
        <v>723149</v>
      </c>
      <c r="C216" s="55">
        <v>0</v>
      </c>
      <c r="D216" s="55">
        <f t="shared" si="3"/>
        <v>-639986.86499999999</v>
      </c>
    </row>
    <row r="217" spans="1:4" s="2" customFormat="1">
      <c r="A217" s="46" t="s">
        <v>189</v>
      </c>
      <c r="B217" s="50">
        <v>81006641</v>
      </c>
      <c r="C217" s="50">
        <v>0</v>
      </c>
      <c r="D217" s="50">
        <f t="shared" si="3"/>
        <v>-71690877.284999996</v>
      </c>
    </row>
    <row r="218" spans="1:4">
      <c r="A218" s="54" t="s">
        <v>198</v>
      </c>
      <c r="B218" s="55">
        <v>19956744206.634998</v>
      </c>
      <c r="C218" s="55">
        <v>1780426513</v>
      </c>
      <c r="D218" s="55">
        <f t="shared" si="3"/>
        <v>-15881292109.871975</v>
      </c>
    </row>
    <row r="219" spans="1:4">
      <c r="A219" s="51" t="s">
        <v>200</v>
      </c>
      <c r="B219" s="52">
        <v>0</v>
      </c>
      <c r="C219" s="52">
        <v>0</v>
      </c>
      <c r="D219" s="52">
        <f t="shared" si="3"/>
        <v>0</v>
      </c>
    </row>
    <row r="220" spans="1:4">
      <c r="A220" s="54" t="s">
        <v>203</v>
      </c>
      <c r="B220" s="55">
        <v>850755581.76999998</v>
      </c>
      <c r="C220" s="55">
        <v>3613295688</v>
      </c>
      <c r="D220" s="55">
        <f t="shared" si="3"/>
        <v>2860376998.1335502</v>
      </c>
    </row>
    <row r="221" spans="1:4">
      <c r="A221" s="56" t="s">
        <v>207</v>
      </c>
      <c r="B221" s="58">
        <v>1063782146</v>
      </c>
      <c r="C221" s="58">
        <v>0</v>
      </c>
      <c r="D221" s="58">
        <f t="shared" si="3"/>
        <v>-941447199.21000004</v>
      </c>
    </row>
    <row r="222" spans="1:4">
      <c r="A222" s="54" t="s">
        <v>213</v>
      </c>
      <c r="B222" s="55">
        <v>0</v>
      </c>
      <c r="C222" s="55">
        <v>0</v>
      </c>
      <c r="D222" s="55">
        <f t="shared" si="3"/>
        <v>0</v>
      </c>
    </row>
    <row r="223" spans="1:4" ht="12" customHeight="1">
      <c r="A223" s="56" t="s">
        <v>209</v>
      </c>
      <c r="B223" s="58">
        <v>0</v>
      </c>
      <c r="C223" s="58">
        <v>0</v>
      </c>
      <c r="D223" s="58">
        <f t="shared" si="3"/>
        <v>0</v>
      </c>
    </row>
    <row r="224" spans="1:4">
      <c r="A224" s="54" t="s">
        <v>210</v>
      </c>
      <c r="B224" s="55">
        <v>1346823414</v>
      </c>
      <c r="C224" s="55">
        <v>0</v>
      </c>
      <c r="D224" s="55">
        <f t="shared" si="3"/>
        <v>-1191938721.3900001</v>
      </c>
    </row>
    <row r="225" spans="1:4">
      <c r="A225" s="51" t="s">
        <v>212</v>
      </c>
      <c r="B225" s="52">
        <v>1760923523.704</v>
      </c>
      <c r="C225" s="52">
        <v>7798179230</v>
      </c>
      <c r="D225" s="52">
        <f t="shared" si="3"/>
        <v>6239761911.5219603</v>
      </c>
    </row>
    <row r="226" spans="1:4">
      <c r="A226" s="54" t="s">
        <v>214</v>
      </c>
      <c r="B226" s="55">
        <v>30000000</v>
      </c>
      <c r="C226" s="55">
        <v>0</v>
      </c>
      <c r="D226" s="55">
        <f t="shared" si="3"/>
        <v>-26550000</v>
      </c>
    </row>
    <row r="227" spans="1:4" ht="12.75" customHeight="1">
      <c r="A227" s="56" t="s">
        <v>216</v>
      </c>
      <c r="B227" s="58">
        <v>78430155</v>
      </c>
      <c r="C227" s="58">
        <v>120802</v>
      </c>
      <c r="D227" s="58">
        <f t="shared" si="3"/>
        <v>-69289885.174999997</v>
      </c>
    </row>
    <row r="228" spans="1:4" ht="14.25" customHeight="1">
      <c r="A228" s="54" t="s">
        <v>219</v>
      </c>
      <c r="B228" s="55">
        <v>1500000</v>
      </c>
      <c r="C228" s="55">
        <v>12666520</v>
      </c>
      <c r="D228" s="55">
        <f t="shared" si="3"/>
        <v>11339020</v>
      </c>
    </row>
    <row r="229" spans="1:4">
      <c r="A229" s="56" t="s">
        <v>220</v>
      </c>
      <c r="B229" s="58">
        <v>900000</v>
      </c>
      <c r="C229" s="58">
        <v>10545316</v>
      </c>
      <c r="D229" s="58">
        <f t="shared" si="3"/>
        <v>9748816</v>
      </c>
    </row>
    <row r="230" spans="1:4">
      <c r="A230" s="73" t="s">
        <v>264</v>
      </c>
      <c r="B230" s="73">
        <v>1484847147389.3833</v>
      </c>
      <c r="C230" s="73">
        <v>242280861315.62</v>
      </c>
      <c r="D230" s="73">
        <f>SUM(D5:D229)</f>
        <v>-1071808864123.9839</v>
      </c>
    </row>
    <row r="231" spans="1:4">
      <c r="A231" s="27" t="s">
        <v>252</v>
      </c>
    </row>
    <row r="232" spans="1:4">
      <c r="A232" s="27" t="s">
        <v>298</v>
      </c>
    </row>
  </sheetData>
  <pageMargins left="0.70866141732283472" right="0.70866141732283472" top="0.6692913385826772" bottom="0.59055118110236227" header="0.31496062992125984" footer="0.31496062992125984"/>
  <pageSetup firstPageNumber="243" orientation="portrait" useFirstPageNumber="1" r:id="rId1"/>
  <headerFooter>
    <oddHeader>&amp;L&amp;"Arial,Normal"&amp;8Institut National de la Statistique et de l'Analyse Economique&amp;R&amp;"Arial,Normal"&amp;8Annuaire statistique 2018</oddHeader>
    <oddFooter>&amp;L&amp;"Arial,Normal"&amp;8Echanges extérieurs&amp;R&amp;"Arial,Gras"&amp;8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2:D234"/>
  <sheetViews>
    <sheetView view="pageLayout" topLeftCell="A230" workbookViewId="0">
      <selection activeCell="A232" sqref="A232"/>
    </sheetView>
  </sheetViews>
  <sheetFormatPr baseColWidth="10" defaultRowHeight="15"/>
  <cols>
    <col min="1" max="1" width="25.28515625" customWidth="1"/>
    <col min="2" max="2" width="17.5703125" customWidth="1"/>
    <col min="3" max="3" width="18.85546875" customWidth="1"/>
    <col min="4" max="4" width="21.28515625" customWidth="1"/>
  </cols>
  <sheetData>
    <row r="2" spans="1:4">
      <c r="A2" s="9" t="s">
        <v>275</v>
      </c>
      <c r="B2" s="26"/>
      <c r="C2" s="26"/>
      <c r="D2" s="26"/>
    </row>
    <row r="3" spans="1:4">
      <c r="A3" s="1"/>
      <c r="B3" s="26"/>
      <c r="C3" s="26"/>
      <c r="D3" s="26"/>
    </row>
    <row r="4" spans="1:4">
      <c r="A4" s="41" t="s">
        <v>224</v>
      </c>
      <c r="B4" s="45" t="s">
        <v>281</v>
      </c>
      <c r="C4" s="45" t="s">
        <v>282</v>
      </c>
      <c r="D4" s="45" t="s">
        <v>283</v>
      </c>
    </row>
    <row r="5" spans="1:4">
      <c r="A5" s="46" t="s">
        <v>13</v>
      </c>
      <c r="B5" s="47">
        <v>0</v>
      </c>
      <c r="C5" s="47">
        <v>0</v>
      </c>
      <c r="D5" s="47">
        <f>C5-(0.885*B5)</f>
        <v>0</v>
      </c>
    </row>
    <row r="6" spans="1:4">
      <c r="A6" s="54" t="s">
        <v>218</v>
      </c>
      <c r="B6" s="55">
        <v>13563999347.030001</v>
      </c>
      <c r="C6" s="55">
        <v>2912984751</v>
      </c>
      <c r="D6" s="55">
        <f t="shared" ref="D6:D69" si="0">C6-(0.885*B6)</f>
        <v>-9091154671.1215515</v>
      </c>
    </row>
    <row r="7" spans="1:4">
      <c r="A7" s="56" t="s">
        <v>15</v>
      </c>
      <c r="B7" s="47">
        <v>21758343</v>
      </c>
      <c r="C7" s="47">
        <v>500000</v>
      </c>
      <c r="D7" s="57">
        <f t="shared" si="0"/>
        <v>-18756133.555</v>
      </c>
    </row>
    <row r="8" spans="1:4">
      <c r="A8" s="54" t="s">
        <v>61</v>
      </c>
      <c r="B8" s="55">
        <v>1166973295.155</v>
      </c>
      <c r="C8" s="55">
        <v>19269501</v>
      </c>
      <c r="D8" s="55">
        <f t="shared" si="0"/>
        <v>-1013501865.212175</v>
      </c>
    </row>
    <row r="9" spans="1:4">
      <c r="A9" s="56" t="s">
        <v>56</v>
      </c>
      <c r="B9" s="47">
        <v>16817274807.962999</v>
      </c>
      <c r="C9" s="47">
        <v>859754407</v>
      </c>
      <c r="D9" s="57">
        <f t="shared" si="0"/>
        <v>-14023533798.047255</v>
      </c>
    </row>
    <row r="10" spans="1:4">
      <c r="A10" s="54" t="s">
        <v>11</v>
      </c>
      <c r="B10" s="55">
        <v>8229979</v>
      </c>
      <c r="C10" s="55">
        <v>0</v>
      </c>
      <c r="D10" s="55">
        <f t="shared" si="0"/>
        <v>-7283531.415</v>
      </c>
    </row>
    <row r="11" spans="1:4">
      <c r="A11" s="46" t="s">
        <v>18</v>
      </c>
      <c r="B11" s="47">
        <v>4455987586</v>
      </c>
      <c r="C11" s="47">
        <v>141081790</v>
      </c>
      <c r="D11" s="47">
        <f t="shared" si="0"/>
        <v>-3802467223.6100001</v>
      </c>
    </row>
    <row r="12" spans="1:4">
      <c r="A12" s="54" t="s">
        <v>253</v>
      </c>
      <c r="B12" s="55">
        <v>180000</v>
      </c>
      <c r="C12" s="55">
        <v>0</v>
      </c>
      <c r="D12" s="55">
        <f t="shared" si="0"/>
        <v>-159300</v>
      </c>
    </row>
    <row r="13" spans="1:4">
      <c r="A13" s="56" t="s">
        <v>254</v>
      </c>
      <c r="B13" s="47">
        <v>0</v>
      </c>
      <c r="C13" s="47">
        <v>0</v>
      </c>
      <c r="D13" s="57">
        <f t="shared" si="0"/>
        <v>0</v>
      </c>
    </row>
    <row r="14" spans="1:4">
      <c r="A14" s="54" t="s">
        <v>14</v>
      </c>
      <c r="B14" s="55">
        <v>3500000</v>
      </c>
      <c r="C14" s="55">
        <v>0</v>
      </c>
      <c r="D14" s="55">
        <f t="shared" si="0"/>
        <v>-3097500</v>
      </c>
    </row>
    <row r="15" spans="1:4">
      <c r="A15" s="56" t="s">
        <v>17</v>
      </c>
      <c r="B15" s="47">
        <v>0</v>
      </c>
      <c r="C15" s="47">
        <v>0</v>
      </c>
      <c r="D15" s="57">
        <f t="shared" si="0"/>
        <v>0</v>
      </c>
    </row>
    <row r="16" spans="1:4">
      <c r="A16" s="54" t="s">
        <v>170</v>
      </c>
      <c r="B16" s="55">
        <v>674645390</v>
      </c>
      <c r="C16" s="55">
        <v>100000</v>
      </c>
      <c r="D16" s="55">
        <f t="shared" si="0"/>
        <v>-596961170.14999998</v>
      </c>
    </row>
    <row r="17" spans="1:4">
      <c r="A17" s="46" t="s">
        <v>19</v>
      </c>
      <c r="B17" s="47">
        <v>894272699.21000004</v>
      </c>
      <c r="C17" s="47">
        <v>0</v>
      </c>
      <c r="D17" s="47">
        <f t="shared" si="0"/>
        <v>-791431338.80085003</v>
      </c>
    </row>
    <row r="18" spans="1:4">
      <c r="A18" s="54" t="s">
        <v>16</v>
      </c>
      <c r="B18" s="55">
        <v>0</v>
      </c>
      <c r="C18" s="55">
        <v>0</v>
      </c>
      <c r="D18" s="55">
        <f t="shared" si="0"/>
        <v>0</v>
      </c>
    </row>
    <row r="19" spans="1:4">
      <c r="A19" s="46" t="s">
        <v>23</v>
      </c>
      <c r="B19" s="47">
        <v>0</v>
      </c>
      <c r="C19" s="47">
        <v>0</v>
      </c>
      <c r="D19" s="47">
        <f t="shared" si="0"/>
        <v>0</v>
      </c>
    </row>
    <row r="20" spans="1:4">
      <c r="A20" s="54" t="s">
        <v>22</v>
      </c>
      <c r="B20" s="55">
        <v>1467212045</v>
      </c>
      <c r="C20" s="55">
        <v>1350352</v>
      </c>
      <c r="D20" s="55">
        <f t="shared" si="0"/>
        <v>-1297132307.825</v>
      </c>
    </row>
    <row r="21" spans="1:4">
      <c r="A21" s="46" t="s">
        <v>21</v>
      </c>
      <c r="B21" s="47">
        <v>2848243743</v>
      </c>
      <c r="C21" s="47">
        <v>100000</v>
      </c>
      <c r="D21" s="47">
        <f t="shared" si="0"/>
        <v>-2520595712.5549998</v>
      </c>
    </row>
    <row r="22" spans="1:4">
      <c r="A22" s="54" t="s">
        <v>256</v>
      </c>
      <c r="B22" s="55">
        <v>0</v>
      </c>
      <c r="C22" s="55">
        <v>0</v>
      </c>
      <c r="D22" s="55">
        <f t="shared" si="0"/>
        <v>0</v>
      </c>
    </row>
    <row r="23" spans="1:4">
      <c r="A23" s="56" t="s">
        <v>29</v>
      </c>
      <c r="B23" s="47">
        <v>6270400</v>
      </c>
      <c r="C23" s="47">
        <v>0</v>
      </c>
      <c r="D23" s="57">
        <f t="shared" si="0"/>
        <v>-5549304</v>
      </c>
    </row>
    <row r="24" spans="1:4">
      <c r="A24" s="54" t="s">
        <v>25</v>
      </c>
      <c r="B24" s="55">
        <v>68466517</v>
      </c>
      <c r="C24" s="55">
        <v>54161215592</v>
      </c>
      <c r="D24" s="55">
        <f t="shared" si="0"/>
        <v>54100622724.455002</v>
      </c>
    </row>
    <row r="25" spans="1:4">
      <c r="A25" s="46" t="s">
        <v>255</v>
      </c>
      <c r="B25" s="47">
        <v>1200000</v>
      </c>
      <c r="C25" s="47">
        <v>0</v>
      </c>
      <c r="D25" s="47">
        <f t="shared" si="0"/>
        <v>-1062000</v>
      </c>
    </row>
    <row r="26" spans="1:4">
      <c r="A26" s="54" t="s">
        <v>37</v>
      </c>
      <c r="B26" s="55">
        <v>24371204.346999999</v>
      </c>
      <c r="C26" s="55">
        <v>0</v>
      </c>
      <c r="D26" s="55">
        <f t="shared" si="0"/>
        <v>-21568515.847094998</v>
      </c>
    </row>
    <row r="27" spans="1:4">
      <c r="A27" s="46" t="s">
        <v>26</v>
      </c>
      <c r="B27" s="47">
        <v>62385871621.164001</v>
      </c>
      <c r="C27" s="47">
        <v>4646871003</v>
      </c>
      <c r="D27" s="47">
        <f t="shared" si="0"/>
        <v>-50564625381.730141</v>
      </c>
    </row>
    <row r="28" spans="1:4">
      <c r="A28" s="54" t="s">
        <v>38</v>
      </c>
      <c r="B28" s="55">
        <v>16075634</v>
      </c>
      <c r="C28" s="55">
        <v>0</v>
      </c>
      <c r="D28" s="55">
        <f t="shared" si="0"/>
        <v>-14226936.09</v>
      </c>
    </row>
    <row r="29" spans="1:4">
      <c r="A29" s="56" t="s">
        <v>31</v>
      </c>
      <c r="B29" s="47">
        <v>0</v>
      </c>
      <c r="C29" s="47">
        <v>0</v>
      </c>
      <c r="D29" s="57">
        <f t="shared" si="0"/>
        <v>0</v>
      </c>
    </row>
    <row r="30" spans="1:4">
      <c r="A30" s="54" t="s">
        <v>32</v>
      </c>
      <c r="B30" s="55">
        <v>0</v>
      </c>
      <c r="C30" s="55">
        <v>0</v>
      </c>
      <c r="D30" s="55">
        <f t="shared" si="0"/>
        <v>0</v>
      </c>
    </row>
    <row r="31" spans="1:4">
      <c r="A31" s="46" t="s">
        <v>34</v>
      </c>
      <c r="B31" s="47">
        <v>0</v>
      </c>
      <c r="C31" s="47">
        <v>0</v>
      </c>
      <c r="D31" s="47">
        <f t="shared" si="0"/>
        <v>0</v>
      </c>
    </row>
    <row r="32" spans="1:4">
      <c r="A32" s="54" t="s">
        <v>24</v>
      </c>
      <c r="B32" s="55">
        <v>22700000</v>
      </c>
      <c r="C32" s="55">
        <v>0</v>
      </c>
      <c r="D32" s="55">
        <f t="shared" si="0"/>
        <v>-20089500</v>
      </c>
    </row>
    <row r="33" spans="1:4">
      <c r="A33" s="46" t="s">
        <v>36</v>
      </c>
      <c r="B33" s="47">
        <v>2500000</v>
      </c>
      <c r="C33" s="47">
        <v>0</v>
      </c>
      <c r="D33" s="47">
        <f t="shared" si="0"/>
        <v>-2212500</v>
      </c>
    </row>
    <row r="34" spans="1:4">
      <c r="A34" s="54" t="s">
        <v>257</v>
      </c>
      <c r="B34" s="55">
        <v>0</v>
      </c>
      <c r="C34" s="55">
        <v>0</v>
      </c>
      <c r="D34" s="55">
        <f t="shared" si="0"/>
        <v>0</v>
      </c>
    </row>
    <row r="35" spans="1:4">
      <c r="A35" s="56" t="s">
        <v>35</v>
      </c>
      <c r="B35" s="47">
        <v>34512153402.157997</v>
      </c>
      <c r="C35" s="47">
        <v>7680000</v>
      </c>
      <c r="D35" s="57">
        <f t="shared" si="0"/>
        <v>-30535575760.909828</v>
      </c>
    </row>
    <row r="36" spans="1:4">
      <c r="A36" s="54" t="s">
        <v>33</v>
      </c>
      <c r="B36" s="55">
        <v>0</v>
      </c>
      <c r="C36" s="55">
        <v>20187200</v>
      </c>
      <c r="D36" s="55">
        <f t="shared" si="0"/>
        <v>20187200</v>
      </c>
    </row>
    <row r="37" spans="1:4">
      <c r="A37" s="46" t="s">
        <v>28</v>
      </c>
      <c r="B37" s="47">
        <v>26557506</v>
      </c>
      <c r="C37" s="47">
        <v>0</v>
      </c>
      <c r="D37" s="47">
        <f t="shared" si="0"/>
        <v>-23503392.809999999</v>
      </c>
    </row>
    <row r="38" spans="1:4">
      <c r="A38" s="54" t="s">
        <v>27</v>
      </c>
      <c r="B38" s="55">
        <v>802954598.57599998</v>
      </c>
      <c r="C38" s="55">
        <v>5928893539</v>
      </c>
      <c r="D38" s="55">
        <f t="shared" si="0"/>
        <v>5218278719.2602396</v>
      </c>
    </row>
    <row r="39" spans="1:4">
      <c r="A39" s="46" t="s">
        <v>30</v>
      </c>
      <c r="B39" s="47">
        <v>4572374</v>
      </c>
      <c r="C39" s="47">
        <v>0</v>
      </c>
      <c r="D39" s="47">
        <f t="shared" si="0"/>
        <v>-4046550.99</v>
      </c>
    </row>
    <row r="40" spans="1:4">
      <c r="A40" s="54" t="s">
        <v>115</v>
      </c>
      <c r="B40" s="55">
        <v>0</v>
      </c>
      <c r="C40" s="55">
        <v>0</v>
      </c>
      <c r="D40" s="55">
        <f t="shared" si="0"/>
        <v>0</v>
      </c>
    </row>
    <row r="41" spans="1:4">
      <c r="A41" s="46" t="s">
        <v>109</v>
      </c>
      <c r="B41" s="47">
        <v>33821829.391000003</v>
      </c>
      <c r="C41" s="47">
        <v>0</v>
      </c>
      <c r="D41" s="47">
        <f t="shared" si="0"/>
        <v>-29932319.011035003</v>
      </c>
    </row>
    <row r="42" spans="1:4">
      <c r="A42" s="54" t="s">
        <v>47</v>
      </c>
      <c r="B42" s="55">
        <v>608250923</v>
      </c>
      <c r="C42" s="55">
        <v>1101350334</v>
      </c>
      <c r="D42" s="55">
        <f t="shared" si="0"/>
        <v>563048267.14499998</v>
      </c>
    </row>
    <row r="43" spans="1:4">
      <c r="A43" s="56" t="s">
        <v>39</v>
      </c>
      <c r="B43" s="47">
        <v>2826069752.9159999</v>
      </c>
      <c r="C43" s="47">
        <v>20743341</v>
      </c>
      <c r="D43" s="57">
        <f t="shared" si="0"/>
        <v>-2480328390.3306599</v>
      </c>
    </row>
    <row r="44" spans="1:4">
      <c r="A44" s="54" t="s">
        <v>53</v>
      </c>
      <c r="B44" s="55">
        <v>182636780</v>
      </c>
      <c r="C44" s="55">
        <v>0</v>
      </c>
      <c r="D44" s="55">
        <f t="shared" si="0"/>
        <v>-161633550.30000001</v>
      </c>
    </row>
    <row r="45" spans="1:4">
      <c r="A45" s="46" t="s">
        <v>41</v>
      </c>
      <c r="B45" s="47">
        <v>796335</v>
      </c>
      <c r="C45" s="47">
        <v>26137268</v>
      </c>
      <c r="D45" s="47">
        <f t="shared" si="0"/>
        <v>25432511.524999999</v>
      </c>
    </row>
    <row r="46" spans="1:4">
      <c r="A46" s="54" t="s">
        <v>46</v>
      </c>
      <c r="B46" s="55">
        <v>201115501</v>
      </c>
      <c r="C46" s="55">
        <v>88575840</v>
      </c>
      <c r="D46" s="55">
        <f t="shared" si="0"/>
        <v>-89411378.38499999</v>
      </c>
    </row>
    <row r="47" spans="1:4">
      <c r="A47" s="56" t="s">
        <v>48</v>
      </c>
      <c r="B47" s="47">
        <v>154824792056.233</v>
      </c>
      <c r="C47" s="47">
        <v>33615023694</v>
      </c>
      <c r="D47" s="57">
        <f t="shared" si="0"/>
        <v>-103404917275.7662</v>
      </c>
    </row>
    <row r="48" spans="1:4">
      <c r="A48" s="54" t="s">
        <v>54</v>
      </c>
      <c r="B48" s="55">
        <v>101392393</v>
      </c>
      <c r="C48" s="55">
        <v>0</v>
      </c>
      <c r="D48" s="55">
        <f t="shared" si="0"/>
        <v>-89732267.805000007</v>
      </c>
    </row>
    <row r="49" spans="1:4">
      <c r="A49" s="46" t="s">
        <v>258</v>
      </c>
      <c r="B49" s="47">
        <v>0</v>
      </c>
      <c r="C49" s="47">
        <v>0</v>
      </c>
      <c r="D49" s="47">
        <f t="shared" si="0"/>
        <v>0</v>
      </c>
    </row>
    <row r="50" spans="1:4">
      <c r="A50" s="54" t="s">
        <v>49</v>
      </c>
      <c r="B50" s="55">
        <v>18707694</v>
      </c>
      <c r="C50" s="55">
        <v>3420000</v>
      </c>
      <c r="D50" s="55">
        <f t="shared" si="0"/>
        <v>-13136309.189999999</v>
      </c>
    </row>
    <row r="51" spans="1:4">
      <c r="A51" s="46" t="s">
        <v>260</v>
      </c>
      <c r="B51" s="47">
        <v>0</v>
      </c>
      <c r="C51" s="47">
        <v>150000</v>
      </c>
      <c r="D51" s="47">
        <f t="shared" si="0"/>
        <v>150000</v>
      </c>
    </row>
    <row r="52" spans="1:4">
      <c r="A52" s="54" t="s">
        <v>42</v>
      </c>
      <c r="B52" s="55">
        <v>188797459</v>
      </c>
      <c r="C52" s="55">
        <v>284205118</v>
      </c>
      <c r="D52" s="55">
        <f t="shared" si="0"/>
        <v>117119366.785</v>
      </c>
    </row>
    <row r="53" spans="1:4" ht="24.75">
      <c r="A53" s="56" t="s">
        <v>40</v>
      </c>
      <c r="B53" s="47">
        <v>247249964</v>
      </c>
      <c r="C53" s="47">
        <v>127721134</v>
      </c>
      <c r="D53" s="57">
        <f t="shared" si="0"/>
        <v>-91095084.140000015</v>
      </c>
    </row>
    <row r="54" spans="1:4">
      <c r="A54" s="54" t="s">
        <v>45</v>
      </c>
      <c r="B54" s="55">
        <v>0</v>
      </c>
      <c r="C54" s="55">
        <v>0</v>
      </c>
      <c r="D54" s="55">
        <f t="shared" si="0"/>
        <v>0</v>
      </c>
    </row>
    <row r="55" spans="1:4">
      <c r="A55" s="46" t="s">
        <v>112</v>
      </c>
      <c r="B55" s="47">
        <v>42471520</v>
      </c>
      <c r="C55" s="47">
        <v>196500000</v>
      </c>
      <c r="D55" s="47">
        <f t="shared" si="0"/>
        <v>158912704.80000001</v>
      </c>
    </row>
    <row r="56" spans="1:4">
      <c r="A56" s="54" t="s">
        <v>113</v>
      </c>
      <c r="B56" s="55">
        <v>9614492837</v>
      </c>
      <c r="C56" s="55">
        <v>1233602268</v>
      </c>
      <c r="D56" s="55">
        <f t="shared" si="0"/>
        <v>-7275223892.7449999</v>
      </c>
    </row>
    <row r="57" spans="1:4">
      <c r="A57" s="56" t="s">
        <v>50</v>
      </c>
      <c r="B57" s="47">
        <v>0</v>
      </c>
      <c r="C57" s="47">
        <v>0</v>
      </c>
      <c r="D57" s="57">
        <f t="shared" si="0"/>
        <v>0</v>
      </c>
    </row>
    <row r="58" spans="1:4">
      <c r="A58" s="54" t="s">
        <v>44</v>
      </c>
      <c r="B58" s="55">
        <v>30654154012.619999</v>
      </c>
      <c r="C58" s="55">
        <v>6891012118</v>
      </c>
      <c r="D58" s="55">
        <f t="shared" si="0"/>
        <v>-20237914183.168701</v>
      </c>
    </row>
    <row r="59" spans="1:4">
      <c r="A59" s="46" t="s">
        <v>94</v>
      </c>
      <c r="B59" s="47">
        <v>39958803</v>
      </c>
      <c r="C59" s="47">
        <v>0</v>
      </c>
      <c r="D59" s="47">
        <f t="shared" si="0"/>
        <v>-35363540.655000001</v>
      </c>
    </row>
    <row r="60" spans="1:4">
      <c r="A60" s="54" t="s">
        <v>52</v>
      </c>
      <c r="B60" s="55">
        <v>55761248</v>
      </c>
      <c r="C60" s="55">
        <v>0</v>
      </c>
      <c r="D60" s="55">
        <f t="shared" si="0"/>
        <v>-49348704.480000004</v>
      </c>
    </row>
    <row r="61" spans="1:4">
      <c r="A61" s="56" t="s">
        <v>58</v>
      </c>
      <c r="B61" s="47">
        <v>4798794211.3590002</v>
      </c>
      <c r="C61" s="47">
        <v>13122294002</v>
      </c>
      <c r="D61" s="57">
        <f t="shared" si="0"/>
        <v>8875361124.9472847</v>
      </c>
    </row>
    <row r="62" spans="1:4">
      <c r="A62" s="54" t="s">
        <v>57</v>
      </c>
      <c r="B62" s="55">
        <v>5552475</v>
      </c>
      <c r="C62" s="55">
        <v>23814452</v>
      </c>
      <c r="D62" s="55">
        <f t="shared" si="0"/>
        <v>18900511.625</v>
      </c>
    </row>
    <row r="63" spans="1:4">
      <c r="A63" s="56" t="s">
        <v>60</v>
      </c>
      <c r="B63" s="47">
        <v>0</v>
      </c>
      <c r="C63" s="47">
        <v>0</v>
      </c>
      <c r="D63" s="57">
        <f t="shared" si="0"/>
        <v>0</v>
      </c>
    </row>
    <row r="64" spans="1:4">
      <c r="A64" s="54" t="s">
        <v>59</v>
      </c>
      <c r="B64" s="55">
        <v>0</v>
      </c>
      <c r="C64" s="55">
        <v>0</v>
      </c>
      <c r="D64" s="55">
        <f t="shared" si="0"/>
        <v>0</v>
      </c>
    </row>
    <row r="65" spans="1:4">
      <c r="A65" s="56" t="s">
        <v>64</v>
      </c>
      <c r="B65" s="47">
        <v>3512604799.8769999</v>
      </c>
      <c r="C65" s="47">
        <v>12966801164</v>
      </c>
      <c r="D65" s="57">
        <f t="shared" si="0"/>
        <v>9858145916.1088562</v>
      </c>
    </row>
    <row r="66" spans="1:4">
      <c r="A66" s="54" t="s">
        <v>186</v>
      </c>
      <c r="B66" s="55">
        <v>0</v>
      </c>
      <c r="C66" s="55">
        <v>0</v>
      </c>
      <c r="D66" s="55">
        <f t="shared" si="0"/>
        <v>0</v>
      </c>
    </row>
    <row r="67" spans="1:4">
      <c r="A67" s="56" t="s">
        <v>12</v>
      </c>
      <c r="B67" s="47">
        <v>52629716065.975998</v>
      </c>
      <c r="C67" s="47">
        <v>7158439586</v>
      </c>
      <c r="D67" s="57">
        <f t="shared" si="0"/>
        <v>-39418859132.388756</v>
      </c>
    </row>
    <row r="68" spans="1:4">
      <c r="A68" s="54" t="s">
        <v>62</v>
      </c>
      <c r="B68" s="55">
        <v>71332496</v>
      </c>
      <c r="C68" s="55">
        <v>40000</v>
      </c>
      <c r="D68" s="55">
        <f t="shared" si="0"/>
        <v>-63089258.960000001</v>
      </c>
    </row>
    <row r="69" spans="1:4">
      <c r="A69" s="56" t="s">
        <v>66</v>
      </c>
      <c r="B69" s="47">
        <v>0</v>
      </c>
      <c r="C69" s="47">
        <v>0</v>
      </c>
      <c r="D69" s="57">
        <f t="shared" si="0"/>
        <v>0</v>
      </c>
    </row>
    <row r="70" spans="1:4">
      <c r="A70" s="54" t="s">
        <v>67</v>
      </c>
      <c r="B70" s="55">
        <v>24170855858.259998</v>
      </c>
      <c r="C70" s="55">
        <v>753080747</v>
      </c>
      <c r="D70" s="55">
        <f t="shared" ref="D70:D133" si="1">C70-(0.885*B70)</f>
        <v>-20638126687.560101</v>
      </c>
    </row>
    <row r="71" spans="1:4">
      <c r="A71" s="46" t="s">
        <v>63</v>
      </c>
      <c r="B71" s="47">
        <v>4100161095.415</v>
      </c>
      <c r="C71" s="47">
        <v>0</v>
      </c>
      <c r="D71" s="47">
        <f t="shared" si="1"/>
        <v>-3628642569.442275</v>
      </c>
    </row>
    <row r="72" spans="1:4">
      <c r="A72" s="54" t="s">
        <v>206</v>
      </c>
      <c r="B72" s="55">
        <v>51394363826</v>
      </c>
      <c r="C72" s="55">
        <v>13044605695</v>
      </c>
      <c r="D72" s="55">
        <f t="shared" si="1"/>
        <v>-32439406291.010002</v>
      </c>
    </row>
    <row r="73" spans="1:4">
      <c r="A73" s="56" t="s">
        <v>68</v>
      </c>
      <c r="B73" s="47">
        <v>18541657</v>
      </c>
      <c r="C73" s="47">
        <v>23906400</v>
      </c>
      <c r="D73" s="57">
        <f t="shared" si="1"/>
        <v>7497033.5549999997</v>
      </c>
    </row>
    <row r="74" spans="1:4">
      <c r="A74" s="54" t="s">
        <v>71</v>
      </c>
      <c r="B74" s="55">
        <v>0</v>
      </c>
      <c r="C74" s="55">
        <v>0</v>
      </c>
      <c r="D74" s="55">
        <f t="shared" si="1"/>
        <v>0</v>
      </c>
    </row>
    <row r="75" spans="1:4">
      <c r="A75" s="46" t="s">
        <v>73</v>
      </c>
      <c r="B75" s="47">
        <v>0</v>
      </c>
      <c r="C75" s="47">
        <v>0</v>
      </c>
      <c r="D75" s="47">
        <f t="shared" si="1"/>
        <v>0</v>
      </c>
    </row>
    <row r="76" spans="1:4">
      <c r="A76" s="54" t="s">
        <v>70</v>
      </c>
      <c r="B76" s="55">
        <v>0</v>
      </c>
      <c r="C76" s="55">
        <v>0</v>
      </c>
      <c r="D76" s="55">
        <f t="shared" si="1"/>
        <v>0</v>
      </c>
    </row>
    <row r="77" spans="1:4">
      <c r="A77" s="46" t="s">
        <v>69</v>
      </c>
      <c r="B77" s="47">
        <v>70257550</v>
      </c>
      <c r="C77" s="47">
        <v>283995271</v>
      </c>
      <c r="D77" s="47">
        <f t="shared" si="1"/>
        <v>221817339.25</v>
      </c>
    </row>
    <row r="78" spans="1:4">
      <c r="A78" s="54" t="s">
        <v>74</v>
      </c>
      <c r="B78" s="55">
        <v>124427462871.42</v>
      </c>
      <c r="C78" s="55">
        <v>2652692611</v>
      </c>
      <c r="D78" s="55">
        <f t="shared" si="1"/>
        <v>-107465612030.2067</v>
      </c>
    </row>
    <row r="79" spans="1:4">
      <c r="A79" s="46" t="s">
        <v>75</v>
      </c>
      <c r="B79" s="47">
        <v>226891041</v>
      </c>
      <c r="C79" s="47">
        <v>765499835</v>
      </c>
      <c r="D79" s="47">
        <f t="shared" si="1"/>
        <v>564701263.71500003</v>
      </c>
    </row>
    <row r="80" spans="1:4">
      <c r="A80" s="54" t="s">
        <v>81</v>
      </c>
      <c r="B80" s="55">
        <v>27819950</v>
      </c>
      <c r="C80" s="55">
        <v>31180929</v>
      </c>
      <c r="D80" s="55">
        <f t="shared" si="1"/>
        <v>6560273.25</v>
      </c>
    </row>
    <row r="81" spans="1:4">
      <c r="A81" s="56" t="s">
        <v>78</v>
      </c>
      <c r="B81" s="47">
        <v>16128000</v>
      </c>
      <c r="C81" s="47">
        <v>729900</v>
      </c>
      <c r="D81" s="57">
        <f t="shared" si="1"/>
        <v>-13543380</v>
      </c>
    </row>
    <row r="82" spans="1:4" ht="24.75">
      <c r="A82" s="54" t="s">
        <v>86</v>
      </c>
      <c r="B82" s="55">
        <v>47830667.112000003</v>
      </c>
      <c r="C82" s="55">
        <v>0</v>
      </c>
      <c r="D82" s="55">
        <f t="shared" si="1"/>
        <v>-42330140.39412</v>
      </c>
    </row>
    <row r="83" spans="1:4">
      <c r="A83" s="46" t="s">
        <v>79</v>
      </c>
      <c r="B83" s="47">
        <v>12394611325.768999</v>
      </c>
      <c r="C83" s="47">
        <v>1773536154</v>
      </c>
      <c r="D83" s="47">
        <f t="shared" si="1"/>
        <v>-9195694869.3055649</v>
      </c>
    </row>
    <row r="84" spans="1:4">
      <c r="A84" s="54" t="s">
        <v>80</v>
      </c>
      <c r="B84" s="55">
        <v>20533484</v>
      </c>
      <c r="C84" s="55">
        <v>0</v>
      </c>
      <c r="D84" s="55">
        <f t="shared" si="1"/>
        <v>-18172133.34</v>
      </c>
    </row>
    <row r="85" spans="1:4">
      <c r="A85" s="56" t="s">
        <v>85</v>
      </c>
      <c r="B85" s="47">
        <v>1471965830</v>
      </c>
      <c r="C85" s="47">
        <v>500000</v>
      </c>
      <c r="D85" s="57">
        <f t="shared" si="1"/>
        <v>-1302189759.55</v>
      </c>
    </row>
    <row r="86" spans="1:4">
      <c r="A86" s="54" t="s">
        <v>77</v>
      </c>
      <c r="B86" s="55">
        <v>0</v>
      </c>
      <c r="C86" s="55">
        <v>0</v>
      </c>
      <c r="D86" s="55">
        <f t="shared" si="1"/>
        <v>0</v>
      </c>
    </row>
    <row r="87" spans="1:4">
      <c r="A87" s="46" t="s">
        <v>259</v>
      </c>
      <c r="B87" s="47">
        <v>0</v>
      </c>
      <c r="C87" s="47">
        <v>0</v>
      </c>
      <c r="D87" s="47">
        <f t="shared" si="1"/>
        <v>0</v>
      </c>
    </row>
    <row r="88" spans="1:4">
      <c r="A88" s="54" t="s">
        <v>83</v>
      </c>
      <c r="B88" s="55">
        <v>0</v>
      </c>
      <c r="C88" s="55">
        <v>2000000</v>
      </c>
      <c r="D88" s="55">
        <f t="shared" si="1"/>
        <v>2000000</v>
      </c>
    </row>
    <row r="89" spans="1:4">
      <c r="A89" s="46" t="s">
        <v>88</v>
      </c>
      <c r="B89" s="47">
        <v>0</v>
      </c>
      <c r="C89" s="47">
        <v>0</v>
      </c>
      <c r="D89" s="47">
        <f t="shared" si="1"/>
        <v>0</v>
      </c>
    </row>
    <row r="90" spans="1:4">
      <c r="A90" s="54" t="s">
        <v>87</v>
      </c>
      <c r="B90" s="55">
        <v>7725000</v>
      </c>
      <c r="C90" s="55">
        <v>0</v>
      </c>
      <c r="D90" s="55">
        <f t="shared" si="1"/>
        <v>-6836625</v>
      </c>
    </row>
    <row r="91" spans="1:4">
      <c r="A91" s="46" t="s">
        <v>82</v>
      </c>
      <c r="B91" s="47">
        <v>570599993</v>
      </c>
      <c r="C91" s="47">
        <v>948500380</v>
      </c>
      <c r="D91" s="47">
        <f t="shared" si="1"/>
        <v>443519386.19499999</v>
      </c>
    </row>
    <row r="92" spans="1:4">
      <c r="A92" s="54" t="s">
        <v>84</v>
      </c>
      <c r="B92" s="55">
        <v>4571498</v>
      </c>
      <c r="C92" s="55">
        <v>42351963</v>
      </c>
      <c r="D92" s="55">
        <f t="shared" si="1"/>
        <v>38306187.270000003</v>
      </c>
    </row>
    <row r="93" spans="1:4">
      <c r="A93" s="56" t="s">
        <v>89</v>
      </c>
      <c r="B93" s="47">
        <v>0</v>
      </c>
      <c r="C93" s="47">
        <v>32303372</v>
      </c>
      <c r="D93" s="57">
        <f t="shared" si="1"/>
        <v>32303372</v>
      </c>
    </row>
    <row r="94" spans="1:4">
      <c r="A94" s="54" t="s">
        <v>90</v>
      </c>
      <c r="B94" s="55">
        <v>5302671.9220000003</v>
      </c>
      <c r="C94" s="55">
        <v>0</v>
      </c>
      <c r="D94" s="55">
        <f t="shared" si="1"/>
        <v>-4692864.6509699998</v>
      </c>
    </row>
    <row r="95" spans="1:4">
      <c r="A95" s="56" t="s">
        <v>95</v>
      </c>
      <c r="B95" s="47">
        <v>0</v>
      </c>
      <c r="C95" s="47">
        <v>0</v>
      </c>
      <c r="D95" s="57">
        <f t="shared" si="1"/>
        <v>0</v>
      </c>
    </row>
    <row r="96" spans="1:4">
      <c r="A96" s="54" t="s">
        <v>92</v>
      </c>
      <c r="B96" s="55">
        <v>0</v>
      </c>
      <c r="C96" s="55">
        <v>0</v>
      </c>
      <c r="D96" s="55">
        <f t="shared" si="1"/>
        <v>0</v>
      </c>
    </row>
    <row r="97" spans="1:4">
      <c r="A97" s="56" t="s">
        <v>93</v>
      </c>
      <c r="B97" s="47">
        <v>32263636</v>
      </c>
      <c r="C97" s="47">
        <v>0</v>
      </c>
      <c r="D97" s="57">
        <f t="shared" si="1"/>
        <v>-28553317.859999999</v>
      </c>
    </row>
    <row r="98" spans="1:4">
      <c r="A98" s="54" t="s">
        <v>91</v>
      </c>
      <c r="B98" s="55">
        <v>8597164669.7320004</v>
      </c>
      <c r="C98" s="55">
        <v>37319554</v>
      </c>
      <c r="D98" s="55">
        <f t="shared" si="1"/>
        <v>-7571171178.7128201</v>
      </c>
    </row>
    <row r="99" spans="1:4">
      <c r="A99" s="46" t="s">
        <v>96</v>
      </c>
      <c r="B99" s="47">
        <v>236750380</v>
      </c>
      <c r="C99" s="47">
        <v>0</v>
      </c>
      <c r="D99" s="47">
        <f t="shared" si="1"/>
        <v>-209524086.30000001</v>
      </c>
    </row>
    <row r="100" spans="1:4">
      <c r="A100" s="54" t="s">
        <v>99</v>
      </c>
      <c r="B100" s="55">
        <v>0</v>
      </c>
      <c r="C100" s="55">
        <v>0</v>
      </c>
      <c r="D100" s="55">
        <f t="shared" si="1"/>
        <v>0</v>
      </c>
    </row>
    <row r="101" spans="1:4">
      <c r="A101" s="46" t="s">
        <v>205</v>
      </c>
      <c r="B101" s="47">
        <v>0</v>
      </c>
      <c r="C101" s="47">
        <v>0</v>
      </c>
      <c r="D101" s="53">
        <f t="shared" si="1"/>
        <v>0</v>
      </c>
    </row>
    <row r="102" spans="1:4">
      <c r="A102" s="54" t="s">
        <v>211</v>
      </c>
      <c r="B102" s="55">
        <v>0</v>
      </c>
      <c r="C102" s="55">
        <v>0</v>
      </c>
      <c r="D102" s="55">
        <f t="shared" si="1"/>
        <v>0</v>
      </c>
    </row>
    <row r="103" spans="1:4">
      <c r="A103" s="56" t="s">
        <v>265</v>
      </c>
      <c r="B103" s="47">
        <v>0</v>
      </c>
      <c r="C103" s="47">
        <v>0</v>
      </c>
      <c r="D103" s="57">
        <f t="shared" si="1"/>
        <v>0</v>
      </c>
    </row>
    <row r="104" spans="1:4">
      <c r="A104" s="54" t="s">
        <v>100</v>
      </c>
      <c r="B104" s="55">
        <v>337413550703.62097</v>
      </c>
      <c r="C104" s="55">
        <v>44957836860</v>
      </c>
      <c r="D104" s="55">
        <f t="shared" si="1"/>
        <v>-253653155512.70459</v>
      </c>
    </row>
    <row r="105" spans="1:4">
      <c r="A105" s="46" t="s">
        <v>221</v>
      </c>
      <c r="B105" s="47">
        <v>27572781401.546001</v>
      </c>
      <c r="C105" s="47">
        <v>4148442347</v>
      </c>
      <c r="D105" s="47">
        <f t="shared" si="1"/>
        <v>-20253469193.36821</v>
      </c>
    </row>
    <row r="106" spans="1:4">
      <c r="A106" s="54" t="s">
        <v>101</v>
      </c>
      <c r="B106" s="55">
        <v>192136041</v>
      </c>
      <c r="C106" s="55">
        <v>5360000</v>
      </c>
      <c r="D106" s="55">
        <f t="shared" si="1"/>
        <v>-164680396.285</v>
      </c>
    </row>
    <row r="107" spans="1:4">
      <c r="A107" s="56" t="s">
        <v>97</v>
      </c>
      <c r="B107" s="47">
        <v>912807611</v>
      </c>
      <c r="C107" s="47">
        <v>8498200</v>
      </c>
      <c r="D107" s="57">
        <f t="shared" si="1"/>
        <v>-799336535.73500001</v>
      </c>
    </row>
    <row r="108" spans="1:4">
      <c r="A108" s="54" t="s">
        <v>102</v>
      </c>
      <c r="B108" s="55">
        <v>388207518.62300003</v>
      </c>
      <c r="C108" s="55">
        <v>15900</v>
      </c>
      <c r="D108" s="55">
        <f t="shared" si="1"/>
        <v>-343547753.98135501</v>
      </c>
    </row>
    <row r="109" spans="1:4">
      <c r="A109" s="46" t="s">
        <v>98</v>
      </c>
      <c r="B109" s="47">
        <v>5953260898</v>
      </c>
      <c r="C109" s="47">
        <v>840100811</v>
      </c>
      <c r="D109" s="47">
        <f t="shared" si="1"/>
        <v>-4428535083.7300005</v>
      </c>
    </row>
    <row r="110" spans="1:4">
      <c r="A110" s="54" t="s">
        <v>103</v>
      </c>
      <c r="B110" s="55">
        <v>15676724881.17</v>
      </c>
      <c r="C110" s="55">
        <v>720799800</v>
      </c>
      <c r="D110" s="55">
        <f t="shared" si="1"/>
        <v>-13153101719.835451</v>
      </c>
    </row>
    <row r="111" spans="1:4">
      <c r="A111" s="56" t="s">
        <v>104</v>
      </c>
      <c r="B111" s="47">
        <v>0</v>
      </c>
      <c r="C111" s="47">
        <v>0</v>
      </c>
      <c r="D111" s="57">
        <f t="shared" si="1"/>
        <v>0</v>
      </c>
    </row>
    <row r="112" spans="1:4">
      <c r="A112" s="54" t="s">
        <v>106</v>
      </c>
      <c r="B112" s="55">
        <v>4862747190.3360004</v>
      </c>
      <c r="C112" s="55">
        <v>9905277</v>
      </c>
      <c r="D112" s="55">
        <f t="shared" si="1"/>
        <v>-4293625986.44736</v>
      </c>
    </row>
    <row r="113" spans="1:4">
      <c r="A113" s="46" t="s">
        <v>105</v>
      </c>
      <c r="B113" s="47">
        <v>76049645.939999998</v>
      </c>
      <c r="C113" s="47">
        <v>1000000</v>
      </c>
      <c r="D113" s="47">
        <f t="shared" si="1"/>
        <v>-66303936.656900004</v>
      </c>
    </row>
    <row r="114" spans="1:4">
      <c r="A114" s="54" t="s">
        <v>261</v>
      </c>
      <c r="B114" s="55">
        <v>0</v>
      </c>
      <c r="C114" s="55">
        <v>1170990</v>
      </c>
      <c r="D114" s="55">
        <f t="shared" si="1"/>
        <v>1170990</v>
      </c>
    </row>
    <row r="115" spans="1:4">
      <c r="A115" s="56" t="s">
        <v>107</v>
      </c>
      <c r="B115" s="47">
        <v>32823097</v>
      </c>
      <c r="C115" s="47">
        <v>633745359</v>
      </c>
      <c r="D115" s="57">
        <f t="shared" si="1"/>
        <v>604696918.15499997</v>
      </c>
    </row>
    <row r="116" spans="1:4">
      <c r="A116" s="54" t="s">
        <v>108</v>
      </c>
      <c r="B116" s="55">
        <v>0</v>
      </c>
      <c r="C116" s="55">
        <v>0</v>
      </c>
      <c r="D116" s="55">
        <f t="shared" si="1"/>
        <v>0</v>
      </c>
    </row>
    <row r="117" spans="1:4">
      <c r="A117" s="46" t="s">
        <v>110</v>
      </c>
      <c r="B117" s="47">
        <v>0</v>
      </c>
      <c r="C117" s="47">
        <v>0</v>
      </c>
      <c r="D117" s="47">
        <f t="shared" si="1"/>
        <v>0</v>
      </c>
    </row>
    <row r="118" spans="1:4">
      <c r="A118" s="54" t="s">
        <v>114</v>
      </c>
      <c r="B118" s="55">
        <v>107319027</v>
      </c>
      <c r="C118" s="55">
        <v>4586400</v>
      </c>
      <c r="D118" s="55">
        <f t="shared" si="1"/>
        <v>-90390938.894999996</v>
      </c>
    </row>
    <row r="119" spans="1:4" ht="24.75">
      <c r="A119" s="56" t="s">
        <v>116</v>
      </c>
      <c r="B119" s="47">
        <v>1329736</v>
      </c>
      <c r="C119" s="47">
        <v>0</v>
      </c>
      <c r="D119" s="57">
        <f t="shared" si="1"/>
        <v>-1176816.3600000001</v>
      </c>
    </row>
    <row r="120" spans="1:4">
      <c r="A120" s="54" t="s">
        <v>262</v>
      </c>
      <c r="B120" s="55">
        <v>0</v>
      </c>
      <c r="C120" s="55">
        <v>0</v>
      </c>
      <c r="D120" s="55">
        <f t="shared" si="1"/>
        <v>0</v>
      </c>
    </row>
    <row r="121" spans="1:4">
      <c r="A121" s="46" t="s">
        <v>124</v>
      </c>
      <c r="B121" s="47">
        <v>499775643.33999997</v>
      </c>
      <c r="C121" s="47">
        <v>0</v>
      </c>
      <c r="D121" s="47">
        <f t="shared" si="1"/>
        <v>-442301444.35589999</v>
      </c>
    </row>
    <row r="122" spans="1:4">
      <c r="A122" s="54" t="s">
        <v>117</v>
      </c>
      <c r="B122" s="55">
        <v>2736772660.1170001</v>
      </c>
      <c r="C122" s="55">
        <v>560364892</v>
      </c>
      <c r="D122" s="55">
        <f t="shared" si="1"/>
        <v>-1861678912.2035451</v>
      </c>
    </row>
    <row r="123" spans="1:4">
      <c r="A123" s="56" t="s">
        <v>121</v>
      </c>
      <c r="B123" s="47">
        <v>1455646808.8039999</v>
      </c>
      <c r="C123" s="47">
        <v>71608673</v>
      </c>
      <c r="D123" s="57">
        <f t="shared" si="1"/>
        <v>-1216638752.7915399</v>
      </c>
    </row>
    <row r="124" spans="1:4">
      <c r="A124" s="54" t="s">
        <v>125</v>
      </c>
      <c r="B124" s="55">
        <v>2053634</v>
      </c>
      <c r="C124" s="55">
        <v>0</v>
      </c>
      <c r="D124" s="55">
        <f t="shared" si="1"/>
        <v>-1817466.09</v>
      </c>
    </row>
    <row r="125" spans="1:4">
      <c r="A125" s="46" t="s">
        <v>119</v>
      </c>
      <c r="B125" s="47">
        <v>0</v>
      </c>
      <c r="C125" s="47">
        <v>0</v>
      </c>
      <c r="D125" s="47">
        <f t="shared" si="1"/>
        <v>0</v>
      </c>
    </row>
    <row r="126" spans="1:4">
      <c r="A126" s="54" t="s">
        <v>122</v>
      </c>
      <c r="B126" s="55">
        <v>426392782.62199998</v>
      </c>
      <c r="C126" s="55">
        <v>4000000</v>
      </c>
      <c r="D126" s="55">
        <f t="shared" si="1"/>
        <v>-373357612.62046999</v>
      </c>
    </row>
    <row r="127" spans="1:4">
      <c r="A127" s="46" t="s">
        <v>123</v>
      </c>
      <c r="B127" s="47">
        <v>132746471</v>
      </c>
      <c r="C127" s="47">
        <v>0</v>
      </c>
      <c r="D127" s="47">
        <f t="shared" si="1"/>
        <v>-117480626.83500001</v>
      </c>
    </row>
    <row r="128" spans="1:4">
      <c r="A128" s="54" t="s">
        <v>134</v>
      </c>
      <c r="B128" s="55">
        <v>45550159</v>
      </c>
      <c r="C128" s="55">
        <v>0</v>
      </c>
      <c r="D128" s="55">
        <f t="shared" si="1"/>
        <v>-40311890.715000004</v>
      </c>
    </row>
    <row r="129" spans="1:4">
      <c r="A129" s="46" t="s">
        <v>129</v>
      </c>
      <c r="B129" s="47">
        <v>0</v>
      </c>
      <c r="C129" s="47">
        <v>248962359</v>
      </c>
      <c r="D129" s="47">
        <f t="shared" si="1"/>
        <v>248962359</v>
      </c>
    </row>
    <row r="130" spans="1:4">
      <c r="A130" s="54" t="s">
        <v>142</v>
      </c>
      <c r="B130" s="55">
        <v>68902982481.494003</v>
      </c>
      <c r="C130" s="55">
        <v>49168737312</v>
      </c>
      <c r="D130" s="55">
        <f t="shared" si="1"/>
        <v>-11810402184.122192</v>
      </c>
    </row>
    <row r="131" spans="1:4">
      <c r="A131" s="56" t="s">
        <v>140</v>
      </c>
      <c r="B131" s="47">
        <v>0</v>
      </c>
      <c r="C131" s="47">
        <v>0</v>
      </c>
      <c r="D131" s="57">
        <f t="shared" si="1"/>
        <v>0</v>
      </c>
    </row>
    <row r="132" spans="1:4">
      <c r="A132" s="54" t="s">
        <v>276</v>
      </c>
      <c r="B132" s="55">
        <v>0</v>
      </c>
      <c r="C132" s="55">
        <v>764827174</v>
      </c>
      <c r="D132" s="55">
        <f t="shared" si="1"/>
        <v>764827174</v>
      </c>
    </row>
    <row r="133" spans="1:4">
      <c r="A133" s="46" t="s">
        <v>131</v>
      </c>
      <c r="B133" s="47">
        <v>270258847.61000001</v>
      </c>
      <c r="C133" s="47">
        <v>764238365</v>
      </c>
      <c r="D133" s="47">
        <f t="shared" si="1"/>
        <v>525059284.86514997</v>
      </c>
    </row>
    <row r="134" spans="1:4">
      <c r="A134" s="54" t="s">
        <v>138</v>
      </c>
      <c r="B134" s="55">
        <v>251816048</v>
      </c>
      <c r="C134" s="55">
        <v>0</v>
      </c>
      <c r="D134" s="55">
        <f t="shared" ref="D134:D197" si="2">C134-(0.885*B134)</f>
        <v>-222857202.47999999</v>
      </c>
    </row>
    <row r="135" spans="1:4">
      <c r="A135" s="56" t="s">
        <v>126</v>
      </c>
      <c r="B135" s="47">
        <v>36876325642.303001</v>
      </c>
      <c r="C135" s="47">
        <v>926799814</v>
      </c>
      <c r="D135" s="57">
        <f t="shared" si="2"/>
        <v>-31708748379.438156</v>
      </c>
    </row>
    <row r="136" spans="1:4">
      <c r="A136" s="54" t="s">
        <v>130</v>
      </c>
      <c r="B136" s="55">
        <v>8286837</v>
      </c>
      <c r="C136" s="55">
        <v>0</v>
      </c>
      <c r="D136" s="55">
        <f t="shared" si="2"/>
        <v>-7333850.7450000001</v>
      </c>
    </row>
    <row r="137" spans="1:4">
      <c r="A137" s="46" t="s">
        <v>135</v>
      </c>
      <c r="B137" s="47">
        <v>0</v>
      </c>
      <c r="C137" s="47">
        <v>0</v>
      </c>
      <c r="D137" s="47">
        <f t="shared" si="2"/>
        <v>0</v>
      </c>
    </row>
    <row r="138" spans="1:4">
      <c r="A138" s="54" t="s">
        <v>139</v>
      </c>
      <c r="B138" s="55">
        <v>72492597</v>
      </c>
      <c r="C138" s="55">
        <v>4563493</v>
      </c>
      <c r="D138" s="55">
        <f t="shared" si="2"/>
        <v>-59592455.344999999</v>
      </c>
    </row>
    <row r="139" spans="1:4">
      <c r="A139" s="56" t="s">
        <v>136</v>
      </c>
      <c r="B139" s="47">
        <v>16393008079</v>
      </c>
      <c r="C139" s="47">
        <v>238020753</v>
      </c>
      <c r="D139" s="57">
        <f t="shared" si="2"/>
        <v>-14269791396.915001</v>
      </c>
    </row>
    <row r="140" spans="1:4">
      <c r="A140" s="54" t="s">
        <v>215</v>
      </c>
      <c r="B140" s="55">
        <v>0</v>
      </c>
      <c r="C140" s="55">
        <v>0</v>
      </c>
      <c r="D140" s="55">
        <f t="shared" si="2"/>
        <v>0</v>
      </c>
    </row>
    <row r="141" spans="1:4">
      <c r="A141" s="46" t="s">
        <v>141</v>
      </c>
      <c r="B141" s="47">
        <v>147196152</v>
      </c>
      <c r="C141" s="47">
        <v>49823910</v>
      </c>
      <c r="D141" s="47">
        <f t="shared" si="2"/>
        <v>-80444684.519999996</v>
      </c>
    </row>
    <row r="142" spans="1:4">
      <c r="A142" s="54" t="s">
        <v>72</v>
      </c>
      <c r="B142" s="55">
        <v>0</v>
      </c>
      <c r="C142" s="55">
        <v>0</v>
      </c>
      <c r="D142" s="55">
        <f t="shared" si="2"/>
        <v>0</v>
      </c>
    </row>
    <row r="143" spans="1:4">
      <c r="A143" s="56" t="s">
        <v>128</v>
      </c>
      <c r="B143" s="47">
        <v>1707500</v>
      </c>
      <c r="C143" s="47">
        <v>0</v>
      </c>
      <c r="D143" s="57">
        <f t="shared" si="2"/>
        <v>-1511137.5</v>
      </c>
    </row>
    <row r="144" spans="1:4">
      <c r="A144" s="54" t="s">
        <v>127</v>
      </c>
      <c r="B144" s="55">
        <v>1031647</v>
      </c>
      <c r="C144" s="55">
        <v>3084337</v>
      </c>
      <c r="D144" s="55">
        <f t="shared" si="2"/>
        <v>2171329.4050000003</v>
      </c>
    </row>
    <row r="145" spans="1:4">
      <c r="A145" s="56" t="s">
        <v>133</v>
      </c>
      <c r="B145" s="47">
        <v>0</v>
      </c>
      <c r="C145" s="47">
        <v>0</v>
      </c>
      <c r="D145" s="57">
        <f t="shared" si="2"/>
        <v>0</v>
      </c>
    </row>
    <row r="146" spans="1:4">
      <c r="A146" s="54" t="s">
        <v>137</v>
      </c>
      <c r="B146" s="55">
        <v>0</v>
      </c>
      <c r="C146" s="55">
        <v>441992272</v>
      </c>
      <c r="D146" s="55">
        <f t="shared" si="2"/>
        <v>441992272</v>
      </c>
    </row>
    <row r="147" spans="1:4">
      <c r="A147" s="46" t="s">
        <v>143</v>
      </c>
      <c r="B147" s="47">
        <v>0</v>
      </c>
      <c r="C147" s="47">
        <v>24629412</v>
      </c>
      <c r="D147" s="47">
        <f t="shared" si="2"/>
        <v>24629412</v>
      </c>
    </row>
    <row r="148" spans="1:4">
      <c r="A148" s="54" t="s">
        <v>132</v>
      </c>
      <c r="B148" s="55">
        <v>58400332.458999999</v>
      </c>
      <c r="C148" s="55">
        <v>0</v>
      </c>
      <c r="D148" s="55">
        <f t="shared" si="2"/>
        <v>-51684294.226214997</v>
      </c>
    </row>
    <row r="149" spans="1:4">
      <c r="A149" s="56" t="s">
        <v>144</v>
      </c>
      <c r="B149" s="47">
        <v>820001350</v>
      </c>
      <c r="C149" s="47">
        <v>5000000</v>
      </c>
      <c r="D149" s="57">
        <f t="shared" si="2"/>
        <v>-720701194.75</v>
      </c>
    </row>
    <row r="150" spans="1:4">
      <c r="A150" s="54" t="s">
        <v>152</v>
      </c>
      <c r="B150" s="55">
        <v>0</v>
      </c>
      <c r="C150" s="55">
        <v>0</v>
      </c>
      <c r="D150" s="55">
        <f t="shared" si="2"/>
        <v>0</v>
      </c>
    </row>
    <row r="151" spans="1:4">
      <c r="A151" s="46" t="s">
        <v>149</v>
      </c>
      <c r="B151" s="47">
        <v>0</v>
      </c>
      <c r="C151" s="47">
        <v>0</v>
      </c>
      <c r="D151" s="47">
        <f t="shared" si="2"/>
        <v>0</v>
      </c>
    </row>
    <row r="152" spans="1:4">
      <c r="A152" s="54" t="s">
        <v>146</v>
      </c>
      <c r="B152" s="55">
        <v>1113569523.9860001</v>
      </c>
      <c r="C152" s="55">
        <v>16703755182</v>
      </c>
      <c r="D152" s="55">
        <f t="shared" si="2"/>
        <v>15718246153.27239</v>
      </c>
    </row>
    <row r="153" spans="1:4">
      <c r="A153" s="56" t="s">
        <v>148</v>
      </c>
      <c r="B153" s="47">
        <v>39369150225.038002</v>
      </c>
      <c r="C153" s="47">
        <v>43121978062</v>
      </c>
      <c r="D153" s="57">
        <f t="shared" si="2"/>
        <v>8280280112.8413696</v>
      </c>
    </row>
    <row r="154" spans="1:4">
      <c r="A154" s="54" t="s">
        <v>153</v>
      </c>
      <c r="B154" s="55">
        <v>0</v>
      </c>
      <c r="C154" s="55">
        <v>0</v>
      </c>
      <c r="D154" s="55">
        <f t="shared" si="2"/>
        <v>0</v>
      </c>
    </row>
    <row r="155" spans="1:4">
      <c r="A155" s="56" t="s">
        <v>147</v>
      </c>
      <c r="B155" s="47">
        <v>0</v>
      </c>
      <c r="C155" s="47">
        <v>0</v>
      </c>
      <c r="D155" s="57">
        <f t="shared" si="2"/>
        <v>0</v>
      </c>
    </row>
    <row r="156" spans="1:4">
      <c r="A156" s="54" t="s">
        <v>151</v>
      </c>
      <c r="B156" s="55">
        <v>914948677</v>
      </c>
      <c r="C156" s="55">
        <v>0</v>
      </c>
      <c r="D156" s="55">
        <f t="shared" si="2"/>
        <v>-809729579.14499998</v>
      </c>
    </row>
    <row r="157" spans="1:4">
      <c r="A157" s="56" t="s">
        <v>145</v>
      </c>
      <c r="B157" s="47">
        <v>0</v>
      </c>
      <c r="C157" s="47">
        <v>0</v>
      </c>
      <c r="D157" s="57">
        <f t="shared" si="2"/>
        <v>0</v>
      </c>
    </row>
    <row r="158" spans="1:4">
      <c r="A158" s="54" t="s">
        <v>154</v>
      </c>
      <c r="B158" s="55">
        <v>487095056</v>
      </c>
      <c r="C158" s="55">
        <v>0</v>
      </c>
      <c r="D158" s="55">
        <f t="shared" si="2"/>
        <v>-431079124.56</v>
      </c>
    </row>
    <row r="159" spans="1:4" ht="24.75">
      <c r="A159" s="56" t="s">
        <v>277</v>
      </c>
      <c r="B159" s="47">
        <v>0</v>
      </c>
      <c r="C159" s="57">
        <v>2000000</v>
      </c>
      <c r="D159" s="57">
        <f t="shared" si="2"/>
        <v>2000000</v>
      </c>
    </row>
    <row r="160" spans="1:4">
      <c r="A160" s="54" t="s">
        <v>155</v>
      </c>
      <c r="B160" s="55">
        <v>6392953467</v>
      </c>
      <c r="C160" s="55">
        <v>0</v>
      </c>
      <c r="D160" s="55">
        <f t="shared" si="2"/>
        <v>-5657763818.2950001</v>
      </c>
    </row>
    <row r="161" spans="1:4">
      <c r="A161" s="46" t="s">
        <v>204</v>
      </c>
      <c r="B161" s="47">
        <v>783111</v>
      </c>
      <c r="C161" s="47">
        <v>15774058</v>
      </c>
      <c r="D161" s="47">
        <f t="shared" si="2"/>
        <v>15081004.765000001</v>
      </c>
    </row>
    <row r="162" spans="1:4">
      <c r="A162" s="54" t="s">
        <v>208</v>
      </c>
      <c r="B162" s="55">
        <v>0</v>
      </c>
      <c r="C162" s="55">
        <v>0</v>
      </c>
      <c r="D162" s="55">
        <f t="shared" si="2"/>
        <v>0</v>
      </c>
    </row>
    <row r="163" spans="1:4">
      <c r="A163" s="56" t="s">
        <v>160</v>
      </c>
      <c r="B163" s="47">
        <v>20348301035.195999</v>
      </c>
      <c r="C163" s="47">
        <v>2509085082</v>
      </c>
      <c r="D163" s="57">
        <f t="shared" si="2"/>
        <v>-15499161334.14846</v>
      </c>
    </row>
    <row r="164" spans="1:4">
      <c r="A164" s="54" t="s">
        <v>156</v>
      </c>
      <c r="B164" s="55">
        <v>63907678.134999998</v>
      </c>
      <c r="C164" s="55">
        <v>200000</v>
      </c>
      <c r="D164" s="55">
        <f t="shared" si="2"/>
        <v>-56358295.149475001</v>
      </c>
    </row>
    <row r="165" spans="1:4">
      <c r="A165" s="46" t="s">
        <v>158</v>
      </c>
      <c r="B165" s="47">
        <v>0</v>
      </c>
      <c r="C165" s="47">
        <v>0</v>
      </c>
      <c r="D165" s="47">
        <f t="shared" si="2"/>
        <v>0</v>
      </c>
    </row>
    <row r="166" spans="1:4">
      <c r="A166" s="54" t="s">
        <v>263</v>
      </c>
      <c r="B166" s="55">
        <v>17881988.510000002</v>
      </c>
      <c r="C166" s="55">
        <v>0</v>
      </c>
      <c r="D166" s="55">
        <f t="shared" si="2"/>
        <v>-15825559.831350002</v>
      </c>
    </row>
    <row r="167" spans="1:4">
      <c r="A167" s="56" t="s">
        <v>217</v>
      </c>
      <c r="B167" s="47">
        <v>17912450</v>
      </c>
      <c r="C167" s="47">
        <v>0</v>
      </c>
      <c r="D167" s="57">
        <f t="shared" si="2"/>
        <v>-15852518.25</v>
      </c>
    </row>
    <row r="168" spans="1:4">
      <c r="A168" s="54" t="s">
        <v>150</v>
      </c>
      <c r="B168" s="55">
        <v>127370600057.024</v>
      </c>
      <c r="C168" s="55">
        <v>6278953786</v>
      </c>
      <c r="D168" s="55">
        <f t="shared" si="2"/>
        <v>-106444027264.46625</v>
      </c>
    </row>
    <row r="169" spans="1:4">
      <c r="A169" s="56" t="s">
        <v>157</v>
      </c>
      <c r="B169" s="47">
        <v>37500000</v>
      </c>
      <c r="C169" s="47">
        <v>0</v>
      </c>
      <c r="D169" s="57">
        <f t="shared" si="2"/>
        <v>-33187500</v>
      </c>
    </row>
    <row r="170" spans="1:4">
      <c r="A170" s="54" t="s">
        <v>159</v>
      </c>
      <c r="B170" s="55">
        <v>299922</v>
      </c>
      <c r="C170" s="55">
        <v>13000000</v>
      </c>
      <c r="D170" s="55">
        <f t="shared" si="2"/>
        <v>12734569.029999999</v>
      </c>
    </row>
    <row r="171" spans="1:4">
      <c r="A171" s="46" t="s">
        <v>162</v>
      </c>
      <c r="B171" s="47">
        <v>0</v>
      </c>
      <c r="C171" s="47">
        <v>0</v>
      </c>
      <c r="D171" s="47">
        <f t="shared" si="2"/>
        <v>0</v>
      </c>
    </row>
    <row r="172" spans="1:4">
      <c r="A172" s="54" t="s">
        <v>161</v>
      </c>
      <c r="B172" s="55">
        <v>7447681174.8100004</v>
      </c>
      <c r="C172" s="55">
        <v>11300000</v>
      </c>
      <c r="D172" s="55">
        <f t="shared" si="2"/>
        <v>-6579897839.7068501</v>
      </c>
    </row>
    <row r="173" spans="1:4">
      <c r="A173" s="56" t="s">
        <v>163</v>
      </c>
      <c r="B173" s="47">
        <v>0</v>
      </c>
      <c r="C173" s="47">
        <v>0</v>
      </c>
      <c r="D173" s="57">
        <f t="shared" si="2"/>
        <v>0</v>
      </c>
    </row>
    <row r="174" spans="1:4">
      <c r="A174" s="54" t="s">
        <v>164</v>
      </c>
      <c r="B174" s="55">
        <v>3819042888.3800001</v>
      </c>
      <c r="C174" s="55">
        <v>1248428690</v>
      </c>
      <c r="D174" s="55">
        <f t="shared" si="2"/>
        <v>-2131424266.2163</v>
      </c>
    </row>
    <row r="175" spans="1:4">
      <c r="A175" s="56" t="s">
        <v>165</v>
      </c>
      <c r="B175" s="47">
        <v>600000</v>
      </c>
      <c r="C175" s="47">
        <v>200000</v>
      </c>
      <c r="D175" s="57">
        <f t="shared" si="2"/>
        <v>-331000</v>
      </c>
    </row>
    <row r="176" spans="1:4">
      <c r="A176" s="54" t="s">
        <v>166</v>
      </c>
      <c r="B176" s="55">
        <v>0</v>
      </c>
      <c r="C176" s="55">
        <v>0</v>
      </c>
      <c r="D176" s="55">
        <f t="shared" si="2"/>
        <v>0</v>
      </c>
    </row>
    <row r="177" spans="1:4">
      <c r="A177" s="46" t="s">
        <v>167</v>
      </c>
      <c r="B177" s="47">
        <v>157807853</v>
      </c>
      <c r="C177" s="47">
        <v>8364108</v>
      </c>
      <c r="D177" s="47">
        <f t="shared" si="2"/>
        <v>-131295841.905</v>
      </c>
    </row>
    <row r="178" spans="1:4">
      <c r="A178" s="54" t="s">
        <v>76</v>
      </c>
      <c r="B178" s="55">
        <v>15170027026.379999</v>
      </c>
      <c r="C178" s="55">
        <v>83553744</v>
      </c>
      <c r="D178" s="55">
        <f t="shared" si="2"/>
        <v>-13341920174.3463</v>
      </c>
    </row>
    <row r="179" spans="1:4">
      <c r="A179" s="56" t="s">
        <v>168</v>
      </c>
      <c r="B179" s="47">
        <v>11208008398.306999</v>
      </c>
      <c r="C179" s="47">
        <v>21736340</v>
      </c>
      <c r="D179" s="57">
        <f t="shared" si="2"/>
        <v>-9897351092.5016937</v>
      </c>
    </row>
    <row r="180" spans="1:4">
      <c r="A180" s="54" t="s">
        <v>169</v>
      </c>
      <c r="B180" s="55">
        <v>4001657</v>
      </c>
      <c r="C180" s="55">
        <v>1000000</v>
      </c>
      <c r="D180" s="55">
        <f t="shared" si="2"/>
        <v>-2541466.4449999998</v>
      </c>
    </row>
    <row r="181" spans="1:4">
      <c r="A181" s="56" t="s">
        <v>65</v>
      </c>
      <c r="B181" s="47">
        <v>0</v>
      </c>
      <c r="C181" s="47">
        <v>0</v>
      </c>
      <c r="D181" s="57">
        <f t="shared" si="2"/>
        <v>0</v>
      </c>
    </row>
    <row r="182" spans="1:4">
      <c r="A182" s="54" t="s">
        <v>111</v>
      </c>
      <c r="B182" s="55">
        <v>0</v>
      </c>
      <c r="C182" s="55">
        <v>0</v>
      </c>
      <c r="D182" s="55">
        <f t="shared" si="2"/>
        <v>0</v>
      </c>
    </row>
    <row r="183" spans="1:4">
      <c r="A183" s="46" t="s">
        <v>176</v>
      </c>
      <c r="B183" s="47">
        <v>0</v>
      </c>
      <c r="C183" s="47">
        <v>0</v>
      </c>
      <c r="D183" s="47">
        <f t="shared" si="2"/>
        <v>0</v>
      </c>
    </row>
    <row r="184" spans="1:4">
      <c r="A184" s="54" t="s">
        <v>118</v>
      </c>
      <c r="B184" s="55">
        <v>0</v>
      </c>
      <c r="C184" s="55">
        <v>0</v>
      </c>
      <c r="D184" s="55">
        <f t="shared" si="2"/>
        <v>0</v>
      </c>
    </row>
    <row r="185" spans="1:4">
      <c r="A185" s="46" t="s">
        <v>181</v>
      </c>
      <c r="B185" s="47">
        <v>0</v>
      </c>
      <c r="C185" s="47">
        <v>0</v>
      </c>
      <c r="D185" s="47">
        <f t="shared" si="2"/>
        <v>0</v>
      </c>
    </row>
    <row r="186" spans="1:4">
      <c r="A186" s="54" t="s">
        <v>171</v>
      </c>
      <c r="B186" s="55">
        <v>0</v>
      </c>
      <c r="C186" s="55">
        <v>0</v>
      </c>
      <c r="D186" s="55">
        <f t="shared" si="2"/>
        <v>0</v>
      </c>
    </row>
    <row r="187" spans="1:4">
      <c r="A187" s="56" t="s">
        <v>20</v>
      </c>
      <c r="B187" s="47">
        <v>0</v>
      </c>
      <c r="C187" s="47">
        <v>0</v>
      </c>
      <c r="D187" s="57">
        <f t="shared" si="2"/>
        <v>0</v>
      </c>
    </row>
    <row r="188" spans="1:4">
      <c r="A188" s="54" t="s">
        <v>185</v>
      </c>
      <c r="B188" s="55">
        <v>0</v>
      </c>
      <c r="C188" s="55">
        <v>0</v>
      </c>
      <c r="D188" s="55">
        <f t="shared" si="2"/>
        <v>0</v>
      </c>
    </row>
    <row r="189" spans="1:4">
      <c r="A189" s="46" t="s">
        <v>182</v>
      </c>
      <c r="B189" s="47">
        <v>5409185559.21</v>
      </c>
      <c r="C189" s="47">
        <v>935385550.79999995</v>
      </c>
      <c r="D189" s="47">
        <f t="shared" si="2"/>
        <v>-3851743669.1008501</v>
      </c>
    </row>
    <row r="190" spans="1:4">
      <c r="A190" s="54" t="s">
        <v>172</v>
      </c>
      <c r="B190" s="55">
        <v>5431811</v>
      </c>
      <c r="C190" s="55">
        <v>0</v>
      </c>
      <c r="D190" s="55">
        <f t="shared" si="2"/>
        <v>-4807152.7350000003</v>
      </c>
    </row>
    <row r="191" spans="1:4">
      <c r="A191" s="46" t="s">
        <v>180</v>
      </c>
      <c r="B191" s="47">
        <v>22976650</v>
      </c>
      <c r="C191" s="47">
        <v>274168020</v>
      </c>
      <c r="D191" s="47">
        <f t="shared" si="2"/>
        <v>253833684.75</v>
      </c>
    </row>
    <row r="192" spans="1:4">
      <c r="A192" s="54" t="s">
        <v>175</v>
      </c>
      <c r="B192" s="55">
        <v>21857871086.853001</v>
      </c>
      <c r="C192" s="55">
        <v>2760135521</v>
      </c>
      <c r="D192" s="55">
        <f t="shared" si="2"/>
        <v>-16584080390.864906</v>
      </c>
    </row>
    <row r="193" spans="1:4">
      <c r="A193" s="46" t="s">
        <v>179</v>
      </c>
      <c r="B193" s="47">
        <v>319603448</v>
      </c>
      <c r="C193" s="47">
        <v>377292</v>
      </c>
      <c r="D193" s="47">
        <f t="shared" si="2"/>
        <v>-282471759.48000002</v>
      </c>
    </row>
    <row r="194" spans="1:4">
      <c r="A194" s="54" t="s">
        <v>177</v>
      </c>
      <c r="B194" s="55">
        <v>45775259</v>
      </c>
      <c r="C194" s="55">
        <v>0</v>
      </c>
      <c r="D194" s="55">
        <f t="shared" si="2"/>
        <v>-40511104.215000004</v>
      </c>
    </row>
    <row r="195" spans="1:4">
      <c r="A195" s="56" t="s">
        <v>183</v>
      </c>
      <c r="B195" s="53">
        <v>238655</v>
      </c>
      <c r="C195" s="53">
        <v>0</v>
      </c>
      <c r="D195" s="57">
        <f t="shared" si="2"/>
        <v>-211209.67499999999</v>
      </c>
    </row>
    <row r="196" spans="1:4">
      <c r="A196" s="54" t="s">
        <v>173</v>
      </c>
      <c r="B196" s="55">
        <v>3410700</v>
      </c>
      <c r="C196" s="55">
        <v>5500000</v>
      </c>
      <c r="D196" s="55">
        <f t="shared" si="2"/>
        <v>2481530.5</v>
      </c>
    </row>
    <row r="197" spans="1:4">
      <c r="A197" s="56" t="s">
        <v>120</v>
      </c>
      <c r="B197" s="47">
        <v>11029506</v>
      </c>
      <c r="C197" s="47">
        <v>23170000</v>
      </c>
      <c r="D197" s="57">
        <f t="shared" si="2"/>
        <v>13408887.189999999</v>
      </c>
    </row>
    <row r="198" spans="1:4">
      <c r="A198" s="54" t="s">
        <v>174</v>
      </c>
      <c r="B198" s="55">
        <v>3093100486</v>
      </c>
      <c r="C198" s="55">
        <v>600000</v>
      </c>
      <c r="D198" s="55">
        <f t="shared" ref="D198:D229" si="3">C198-(0.885*B198)</f>
        <v>-2736793930.1100001</v>
      </c>
    </row>
    <row r="199" spans="1:4">
      <c r="A199" s="56" t="s">
        <v>43</v>
      </c>
      <c r="B199" s="59">
        <v>7757341848.3699999</v>
      </c>
      <c r="C199" s="59">
        <v>3985704213</v>
      </c>
      <c r="D199" s="57">
        <f t="shared" si="3"/>
        <v>-2879543322.8074503</v>
      </c>
    </row>
    <row r="200" spans="1:4">
      <c r="A200" s="54" t="s">
        <v>184</v>
      </c>
      <c r="B200" s="55">
        <v>6817939</v>
      </c>
      <c r="C200" s="55">
        <v>0</v>
      </c>
      <c r="D200" s="55">
        <f t="shared" si="3"/>
        <v>-6033876.0149999997</v>
      </c>
    </row>
    <row r="201" spans="1:4">
      <c r="A201" s="46" t="s">
        <v>178</v>
      </c>
      <c r="B201" s="47">
        <v>0</v>
      </c>
      <c r="C201" s="47">
        <v>0</v>
      </c>
      <c r="D201" s="47">
        <f t="shared" si="3"/>
        <v>0</v>
      </c>
    </row>
    <row r="202" spans="1:4">
      <c r="A202" s="54" t="s">
        <v>188</v>
      </c>
      <c r="B202" s="55">
        <v>259872481.49000001</v>
      </c>
      <c r="C202" s="55">
        <v>0</v>
      </c>
      <c r="D202" s="55">
        <f t="shared" si="3"/>
        <v>-229987146.11865002</v>
      </c>
    </row>
    <row r="203" spans="1:4">
      <c r="A203" s="56" t="s">
        <v>187</v>
      </c>
      <c r="B203" s="47">
        <v>0</v>
      </c>
      <c r="C203" s="47">
        <v>15000000</v>
      </c>
      <c r="D203" s="57">
        <f t="shared" si="3"/>
        <v>15000000</v>
      </c>
    </row>
    <row r="204" spans="1:4">
      <c r="A204" s="54" t="s">
        <v>201</v>
      </c>
      <c r="B204" s="55">
        <v>1065523189.415</v>
      </c>
      <c r="C204" s="55">
        <v>51692418</v>
      </c>
      <c r="D204" s="55">
        <f t="shared" si="3"/>
        <v>-891295604.63227499</v>
      </c>
    </row>
    <row r="205" spans="1:4">
      <c r="A205" s="46" t="s">
        <v>202</v>
      </c>
      <c r="B205" s="53">
        <v>37385349</v>
      </c>
      <c r="C205" s="53">
        <v>500000</v>
      </c>
      <c r="D205" s="47">
        <f t="shared" si="3"/>
        <v>-32586033.865000002</v>
      </c>
    </row>
    <row r="206" spans="1:4">
      <c r="A206" s="54" t="s">
        <v>190</v>
      </c>
      <c r="B206" s="55">
        <v>2393816</v>
      </c>
      <c r="C206" s="55">
        <v>986798120</v>
      </c>
      <c r="D206" s="55">
        <f t="shared" si="3"/>
        <v>984679592.84000003</v>
      </c>
    </row>
    <row r="207" spans="1:4">
      <c r="A207" s="46" t="s">
        <v>51</v>
      </c>
      <c r="B207" s="47">
        <v>14574469</v>
      </c>
      <c r="C207" s="47">
        <v>0</v>
      </c>
      <c r="D207" s="47">
        <f t="shared" si="3"/>
        <v>-12898405.064999999</v>
      </c>
    </row>
    <row r="208" spans="1:4">
      <c r="A208" s="54" t="s">
        <v>55</v>
      </c>
      <c r="B208" s="55">
        <v>123456406.99699999</v>
      </c>
      <c r="C208" s="55">
        <v>0</v>
      </c>
      <c r="D208" s="55">
        <f t="shared" si="3"/>
        <v>-109258920.19234499</v>
      </c>
    </row>
    <row r="209" spans="1:4">
      <c r="A209" s="56" t="s">
        <v>191</v>
      </c>
      <c r="B209" s="53">
        <v>0</v>
      </c>
      <c r="C209" s="53">
        <v>0</v>
      </c>
      <c r="D209" s="57">
        <f t="shared" si="3"/>
        <v>0</v>
      </c>
    </row>
    <row r="210" spans="1:4">
      <c r="A210" s="54" t="s">
        <v>193</v>
      </c>
      <c r="B210" s="55">
        <v>254785190374.42001</v>
      </c>
      <c r="C210" s="55">
        <v>255004355</v>
      </c>
      <c r="D210" s="55">
        <f t="shared" si="3"/>
        <v>-225229889126.36172</v>
      </c>
    </row>
    <row r="211" spans="1:4">
      <c r="A211" s="46" t="s">
        <v>192</v>
      </c>
      <c r="B211" s="53">
        <v>125470878370.651</v>
      </c>
      <c r="C211" s="53">
        <v>7808579382.3900003</v>
      </c>
      <c r="D211" s="47">
        <f t="shared" si="3"/>
        <v>-103233147975.63614</v>
      </c>
    </row>
    <row r="212" spans="1:4">
      <c r="A212" s="54" t="s">
        <v>194</v>
      </c>
      <c r="B212" s="55">
        <v>30945419</v>
      </c>
      <c r="C212" s="55">
        <v>0</v>
      </c>
      <c r="D212" s="55">
        <f t="shared" si="3"/>
        <v>-27386695.815000001</v>
      </c>
    </row>
    <row r="213" spans="1:4">
      <c r="A213" s="46" t="s">
        <v>197</v>
      </c>
      <c r="B213" s="53">
        <v>0</v>
      </c>
      <c r="C213" s="53">
        <v>0</v>
      </c>
      <c r="D213" s="59">
        <f t="shared" si="3"/>
        <v>0</v>
      </c>
    </row>
    <row r="214" spans="1:4">
      <c r="A214" s="54" t="s">
        <v>199</v>
      </c>
      <c r="B214" s="55">
        <v>0</v>
      </c>
      <c r="C214" s="55">
        <v>0</v>
      </c>
      <c r="D214" s="55">
        <f t="shared" si="3"/>
        <v>0</v>
      </c>
    </row>
    <row r="215" spans="1:4">
      <c r="A215" s="56" t="s">
        <v>196</v>
      </c>
      <c r="B215" s="47">
        <v>2895256356.5760002</v>
      </c>
      <c r="C215" s="47">
        <v>19036870</v>
      </c>
      <c r="D215" s="57">
        <f t="shared" si="3"/>
        <v>-2543265005.5697603</v>
      </c>
    </row>
    <row r="216" spans="1:4">
      <c r="A216" s="54" t="s">
        <v>195</v>
      </c>
      <c r="B216" s="55">
        <v>0</v>
      </c>
      <c r="C216" s="55">
        <v>0</v>
      </c>
      <c r="D216" s="55">
        <f t="shared" si="3"/>
        <v>0</v>
      </c>
    </row>
    <row r="217" spans="1:4">
      <c r="A217" s="46" t="s">
        <v>189</v>
      </c>
      <c r="B217" s="47">
        <v>138468279.639</v>
      </c>
      <c r="C217" s="47">
        <v>250000</v>
      </c>
      <c r="D217" s="50">
        <f t="shared" si="3"/>
        <v>-122294427.480515</v>
      </c>
    </row>
    <row r="218" spans="1:4">
      <c r="A218" s="54" t="s">
        <v>198</v>
      </c>
      <c r="B218" s="55">
        <v>35388557910.194</v>
      </c>
      <c r="C218" s="55">
        <v>9838588827</v>
      </c>
      <c r="D218" s="55">
        <f t="shared" si="3"/>
        <v>-21480284923.52169</v>
      </c>
    </row>
    <row r="219" spans="1:4">
      <c r="A219" s="51" t="s">
        <v>200</v>
      </c>
      <c r="B219" s="53">
        <v>0</v>
      </c>
      <c r="C219" s="53">
        <v>0</v>
      </c>
      <c r="D219" s="52">
        <f t="shared" si="3"/>
        <v>0</v>
      </c>
    </row>
    <row r="220" spans="1:4">
      <c r="A220" s="54" t="s">
        <v>203</v>
      </c>
      <c r="B220" s="55">
        <v>3436417769.4990001</v>
      </c>
      <c r="C220" s="55">
        <v>3001723881</v>
      </c>
      <c r="D220" s="55">
        <f t="shared" si="3"/>
        <v>-39505845.006615162</v>
      </c>
    </row>
    <row r="221" spans="1:4">
      <c r="A221" s="56" t="s">
        <v>207</v>
      </c>
      <c r="B221" s="47">
        <v>535253529</v>
      </c>
      <c r="C221" s="47">
        <v>3025342</v>
      </c>
      <c r="D221" s="58">
        <f t="shared" si="3"/>
        <v>-470674031.16500002</v>
      </c>
    </row>
    <row r="222" spans="1:4">
      <c r="A222" s="54" t="s">
        <v>213</v>
      </c>
      <c r="B222" s="55">
        <v>0</v>
      </c>
      <c r="C222" s="55">
        <v>0</v>
      </c>
      <c r="D222" s="55">
        <f t="shared" si="3"/>
        <v>0</v>
      </c>
    </row>
    <row r="223" spans="1:4">
      <c r="A223" s="56" t="s">
        <v>209</v>
      </c>
      <c r="B223" s="53">
        <v>0</v>
      </c>
      <c r="C223" s="53">
        <v>0</v>
      </c>
      <c r="D223" s="58">
        <f t="shared" si="3"/>
        <v>0</v>
      </c>
    </row>
    <row r="224" spans="1:4">
      <c r="A224" s="54" t="s">
        <v>210</v>
      </c>
      <c r="B224" s="55">
        <v>300187836</v>
      </c>
      <c r="C224" s="55">
        <v>188487806</v>
      </c>
      <c r="D224" s="55">
        <f t="shared" si="3"/>
        <v>-77178428.860000014</v>
      </c>
    </row>
    <row r="225" spans="1:4">
      <c r="A225" s="51" t="s">
        <v>212</v>
      </c>
      <c r="B225" s="53">
        <v>1353559156.5869999</v>
      </c>
      <c r="C225" s="53">
        <v>59798374689</v>
      </c>
      <c r="D225" s="52">
        <f t="shared" si="3"/>
        <v>58600474835.420502</v>
      </c>
    </row>
    <row r="226" spans="1:4">
      <c r="A226" s="54" t="s">
        <v>214</v>
      </c>
      <c r="B226" s="55">
        <v>0</v>
      </c>
      <c r="C226" s="55">
        <v>0</v>
      </c>
      <c r="D226" s="55">
        <f t="shared" si="3"/>
        <v>0</v>
      </c>
    </row>
    <row r="227" spans="1:4">
      <c r="A227" s="56" t="s">
        <v>216</v>
      </c>
      <c r="B227" s="53">
        <v>36260253</v>
      </c>
      <c r="C227" s="53">
        <v>0</v>
      </c>
      <c r="D227" s="58">
        <f t="shared" si="3"/>
        <v>-32090323.905000001</v>
      </c>
    </row>
    <row r="228" spans="1:4">
      <c r="A228" s="54" t="s">
        <v>219</v>
      </c>
      <c r="B228" s="55">
        <v>8796899</v>
      </c>
      <c r="C228" s="55">
        <v>221255905</v>
      </c>
      <c r="D228" s="55">
        <f t="shared" si="3"/>
        <v>213470649.38499999</v>
      </c>
    </row>
    <row r="229" spans="1:4">
      <c r="A229" s="56" t="s">
        <v>220</v>
      </c>
      <c r="B229" s="53">
        <v>2068217</v>
      </c>
      <c r="C229" s="53">
        <v>0</v>
      </c>
      <c r="D229" s="58">
        <f t="shared" si="3"/>
        <v>-1830372.0449999999</v>
      </c>
    </row>
    <row r="230" spans="1:4">
      <c r="A230" s="73" t="s">
        <v>264</v>
      </c>
      <c r="B230" s="73">
        <v>1848948325297.2571</v>
      </c>
      <c r="C230" s="73">
        <v>430752823219.19</v>
      </c>
      <c r="D230" s="73">
        <f>SUM(D5:D229)</f>
        <v>-1205566444668.8826</v>
      </c>
    </row>
    <row r="231" spans="1:4">
      <c r="A231" s="27" t="s">
        <v>252</v>
      </c>
      <c r="B231" s="29"/>
      <c r="C231" s="29"/>
      <c r="D231" s="29"/>
    </row>
    <row r="232" spans="1:4">
      <c r="A232" s="27" t="s">
        <v>300</v>
      </c>
    </row>
    <row r="233" spans="1:4">
      <c r="A233" s="27"/>
    </row>
    <row r="234" spans="1:4">
      <c r="A234" s="27"/>
    </row>
  </sheetData>
  <pageMargins left="0.70866141732283472" right="0.70866141732283472" top="0.74803149606299213" bottom="0.74803149606299213" header="0.31496062992125984" footer="0.31496062992125984"/>
  <pageSetup paperSize="9" firstPageNumber="248" orientation="portrait" useFirstPageNumber="1" horizontalDpi="0" verticalDpi="0" r:id="rId1"/>
  <headerFooter>
    <oddHeader>&amp;L&amp;"Arial,Normal"&amp;8Institut National de la Statistique et de l'Analyse Economique&amp;R&amp;"Arial,Normal"&amp;8Annuaire statistique 2018</oddHeader>
    <oddFooter>&amp;L&amp;"Arial,Normal"&amp;8Echanges extérieurs&amp;R&amp;"Arial,Gras"&amp;8&amp;P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2:D232"/>
  <sheetViews>
    <sheetView view="pageLayout" topLeftCell="A220" workbookViewId="0">
      <selection activeCell="A232" sqref="A232"/>
    </sheetView>
  </sheetViews>
  <sheetFormatPr baseColWidth="10" defaultRowHeight="15"/>
  <cols>
    <col min="1" max="1" width="25.28515625" customWidth="1"/>
    <col min="2" max="2" width="17.5703125" customWidth="1"/>
    <col min="3" max="3" width="18.85546875" customWidth="1"/>
    <col min="4" max="4" width="21.28515625" customWidth="1"/>
  </cols>
  <sheetData>
    <row r="2" spans="1:4">
      <c r="A2" s="9" t="s">
        <v>289</v>
      </c>
      <c r="B2" s="26"/>
      <c r="C2" s="26"/>
      <c r="D2" s="26"/>
    </row>
    <row r="3" spans="1:4">
      <c r="A3" s="1"/>
      <c r="B3" s="26"/>
      <c r="C3" s="26"/>
      <c r="D3" s="26"/>
    </row>
    <row r="4" spans="1:4">
      <c r="A4" s="41" t="s">
        <v>224</v>
      </c>
      <c r="B4" s="45" t="s">
        <v>281</v>
      </c>
      <c r="C4" s="45" t="s">
        <v>282</v>
      </c>
      <c r="D4" s="45" t="s">
        <v>283</v>
      </c>
    </row>
    <row r="5" spans="1:4">
      <c r="A5" s="46" t="s">
        <v>13</v>
      </c>
      <c r="B5" s="47">
        <v>889005</v>
      </c>
      <c r="C5" s="47">
        <v>0</v>
      </c>
      <c r="D5" s="47">
        <f>C5-(0.885*B5)</f>
        <v>-786769.42500000005</v>
      </c>
    </row>
    <row r="6" spans="1:4" ht="17.25" customHeight="1">
      <c r="A6" s="54" t="s">
        <v>218</v>
      </c>
      <c r="B6" s="55">
        <v>16402088727.809999</v>
      </c>
      <c r="C6" s="55">
        <v>1846761121</v>
      </c>
      <c r="D6" s="55">
        <f t="shared" ref="D6:D69" si="0">C6-(0.885*B6)</f>
        <v>-12669087403.111849</v>
      </c>
    </row>
    <row r="7" spans="1:4">
      <c r="A7" s="56" t="s">
        <v>15</v>
      </c>
      <c r="B7" s="47">
        <v>0</v>
      </c>
      <c r="C7" s="47">
        <v>0</v>
      </c>
      <c r="D7" s="47">
        <f t="shared" si="0"/>
        <v>0</v>
      </c>
    </row>
    <row r="8" spans="1:4">
      <c r="A8" s="54" t="s">
        <v>61</v>
      </c>
      <c r="B8" s="55">
        <v>1094590819.763</v>
      </c>
      <c r="C8" s="55">
        <v>3000000</v>
      </c>
      <c r="D8" s="55">
        <f t="shared" si="0"/>
        <v>-965712875.490255</v>
      </c>
    </row>
    <row r="9" spans="1:4">
      <c r="A9" s="56" t="s">
        <v>56</v>
      </c>
      <c r="B9" s="47">
        <v>21068020921.145</v>
      </c>
      <c r="C9" s="47">
        <v>1021224063</v>
      </c>
      <c r="D9" s="47">
        <f t="shared" si="0"/>
        <v>-17623974452.213326</v>
      </c>
    </row>
    <row r="10" spans="1:4">
      <c r="A10" s="54" t="s">
        <v>11</v>
      </c>
      <c r="B10" s="55">
        <v>0</v>
      </c>
      <c r="C10" s="55">
        <v>0</v>
      </c>
      <c r="D10" s="55">
        <f t="shared" si="0"/>
        <v>0</v>
      </c>
    </row>
    <row r="11" spans="1:4">
      <c r="A11" s="46" t="s">
        <v>18</v>
      </c>
      <c r="B11" s="47">
        <v>14149294188</v>
      </c>
      <c r="C11" s="47">
        <v>121474614</v>
      </c>
      <c r="D11" s="47">
        <f t="shared" si="0"/>
        <v>-12400650742.380001</v>
      </c>
    </row>
    <row r="12" spans="1:4">
      <c r="A12" s="54" t="s">
        <v>253</v>
      </c>
      <c r="B12" s="55">
        <v>0</v>
      </c>
      <c r="C12" s="55">
        <v>0</v>
      </c>
      <c r="D12" s="55">
        <f t="shared" si="0"/>
        <v>0</v>
      </c>
    </row>
    <row r="13" spans="1:4">
      <c r="A13" s="56" t="s">
        <v>254</v>
      </c>
      <c r="B13" s="47">
        <v>0</v>
      </c>
      <c r="C13" s="47">
        <v>0</v>
      </c>
      <c r="D13" s="47">
        <f t="shared" si="0"/>
        <v>0</v>
      </c>
    </row>
    <row r="14" spans="1:4">
      <c r="A14" s="54" t="s">
        <v>14</v>
      </c>
      <c r="B14" s="55">
        <v>2662300</v>
      </c>
      <c r="C14" s="55">
        <v>0</v>
      </c>
      <c r="D14" s="55">
        <f t="shared" si="0"/>
        <v>-2356135.5</v>
      </c>
    </row>
    <row r="15" spans="1:4">
      <c r="A15" s="56" t="s">
        <v>17</v>
      </c>
      <c r="B15" s="47">
        <v>1305277050</v>
      </c>
      <c r="C15" s="47">
        <v>0</v>
      </c>
      <c r="D15" s="47">
        <f t="shared" si="0"/>
        <v>-1155170189.25</v>
      </c>
    </row>
    <row r="16" spans="1:4">
      <c r="A16" s="54" t="s">
        <v>170</v>
      </c>
      <c r="B16" s="55">
        <v>419235306.93000001</v>
      </c>
      <c r="C16" s="55">
        <v>3170000</v>
      </c>
      <c r="D16" s="55">
        <f t="shared" si="0"/>
        <v>-367853246.63305002</v>
      </c>
    </row>
    <row r="17" spans="1:4">
      <c r="A17" s="46" t="s">
        <v>19</v>
      </c>
      <c r="B17" s="47">
        <v>531839833.91000003</v>
      </c>
      <c r="C17" s="47">
        <v>2500000</v>
      </c>
      <c r="D17" s="47">
        <f t="shared" si="0"/>
        <v>-468178253.01035005</v>
      </c>
    </row>
    <row r="18" spans="1:4">
      <c r="A18" s="54" t="s">
        <v>16</v>
      </c>
      <c r="B18" s="55">
        <v>0</v>
      </c>
      <c r="C18" s="55">
        <v>0</v>
      </c>
      <c r="D18" s="55">
        <f t="shared" si="0"/>
        <v>0</v>
      </c>
    </row>
    <row r="19" spans="1:4">
      <c r="A19" s="46" t="s">
        <v>23</v>
      </c>
      <c r="B19" s="47">
        <v>0</v>
      </c>
      <c r="C19" s="47">
        <v>0</v>
      </c>
      <c r="D19" s="47">
        <f t="shared" si="0"/>
        <v>0</v>
      </c>
    </row>
    <row r="20" spans="1:4">
      <c r="A20" s="54" t="s">
        <v>22</v>
      </c>
      <c r="B20" s="55">
        <v>978872057</v>
      </c>
      <c r="C20" s="55">
        <v>1230932244</v>
      </c>
      <c r="D20" s="55">
        <f t="shared" si="0"/>
        <v>364630473.55499995</v>
      </c>
    </row>
    <row r="21" spans="1:4">
      <c r="A21" s="46" t="s">
        <v>21</v>
      </c>
      <c r="B21" s="47">
        <v>1611984036</v>
      </c>
      <c r="C21" s="47">
        <v>15960646</v>
      </c>
      <c r="D21" s="47">
        <f t="shared" si="0"/>
        <v>-1410645225.8600001</v>
      </c>
    </row>
    <row r="22" spans="1:4">
      <c r="A22" s="54" t="s">
        <v>256</v>
      </c>
      <c r="B22" s="55">
        <v>0</v>
      </c>
      <c r="C22" s="55">
        <v>0</v>
      </c>
      <c r="D22" s="55">
        <f t="shared" si="0"/>
        <v>0</v>
      </c>
    </row>
    <row r="23" spans="1:4">
      <c r="A23" s="56" t="s">
        <v>29</v>
      </c>
      <c r="B23" s="47">
        <v>2250734</v>
      </c>
      <c r="C23" s="47">
        <v>94180482</v>
      </c>
      <c r="D23" s="47">
        <f t="shared" si="0"/>
        <v>92188582.409999996</v>
      </c>
    </row>
    <row r="24" spans="1:4">
      <c r="A24" s="54" t="s">
        <v>25</v>
      </c>
      <c r="B24" s="55">
        <v>95109896.5</v>
      </c>
      <c r="C24" s="55">
        <v>119842495497</v>
      </c>
      <c r="D24" s="55">
        <f t="shared" si="0"/>
        <v>119758323238.5975</v>
      </c>
    </row>
    <row r="25" spans="1:4">
      <c r="A25" s="46" t="s">
        <v>255</v>
      </c>
      <c r="B25" s="47">
        <v>0</v>
      </c>
      <c r="C25" s="47">
        <v>0</v>
      </c>
      <c r="D25" s="47">
        <f t="shared" si="0"/>
        <v>0</v>
      </c>
    </row>
    <row r="26" spans="1:4">
      <c r="A26" s="54" t="s">
        <v>37</v>
      </c>
      <c r="B26" s="55">
        <v>0</v>
      </c>
      <c r="C26" s="55">
        <v>0</v>
      </c>
      <c r="D26" s="55">
        <f t="shared" si="0"/>
        <v>0</v>
      </c>
    </row>
    <row r="27" spans="1:4">
      <c r="A27" s="46" t="s">
        <v>26</v>
      </c>
      <c r="B27" s="47">
        <v>74213033455.684998</v>
      </c>
      <c r="C27" s="47">
        <v>5223307141</v>
      </c>
      <c r="D27" s="47">
        <f t="shared" si="0"/>
        <v>-60455227467.281227</v>
      </c>
    </row>
    <row r="28" spans="1:4">
      <c r="A28" s="54" t="s">
        <v>38</v>
      </c>
      <c r="B28" s="55">
        <v>202892</v>
      </c>
      <c r="C28" s="55">
        <v>0</v>
      </c>
      <c r="D28" s="55">
        <f t="shared" si="0"/>
        <v>-179559.42</v>
      </c>
    </row>
    <row r="29" spans="1:4">
      <c r="A29" s="56" t="s">
        <v>31</v>
      </c>
      <c r="B29" s="47">
        <v>0</v>
      </c>
      <c r="C29" s="47">
        <v>0</v>
      </c>
      <c r="D29" s="47">
        <f t="shared" si="0"/>
        <v>0</v>
      </c>
    </row>
    <row r="30" spans="1:4">
      <c r="A30" s="54" t="s">
        <v>32</v>
      </c>
      <c r="B30" s="55">
        <v>0</v>
      </c>
      <c r="C30" s="55">
        <v>0</v>
      </c>
      <c r="D30" s="55">
        <f t="shared" si="0"/>
        <v>0</v>
      </c>
    </row>
    <row r="31" spans="1:4">
      <c r="A31" s="46" t="s">
        <v>34</v>
      </c>
      <c r="B31" s="47">
        <v>0</v>
      </c>
      <c r="C31" s="47">
        <v>0</v>
      </c>
      <c r="D31" s="47">
        <f t="shared" si="0"/>
        <v>0</v>
      </c>
    </row>
    <row r="32" spans="1:4">
      <c r="A32" s="54" t="s">
        <v>24</v>
      </c>
      <c r="B32" s="55">
        <v>2420080</v>
      </c>
      <c r="C32" s="55">
        <v>0</v>
      </c>
      <c r="D32" s="55">
        <f t="shared" si="0"/>
        <v>-2141770.7999999998</v>
      </c>
    </row>
    <row r="33" spans="1:4">
      <c r="A33" s="46" t="s">
        <v>36</v>
      </c>
      <c r="B33" s="47">
        <v>3334653</v>
      </c>
      <c r="C33" s="47">
        <v>0</v>
      </c>
      <c r="D33" s="47">
        <f t="shared" si="0"/>
        <v>-2951167.9050000003</v>
      </c>
    </row>
    <row r="34" spans="1:4">
      <c r="A34" s="54" t="s">
        <v>257</v>
      </c>
      <c r="B34" s="55">
        <v>0</v>
      </c>
      <c r="C34" s="55">
        <v>0</v>
      </c>
      <c r="D34" s="55">
        <f t="shared" si="0"/>
        <v>0</v>
      </c>
    </row>
    <row r="35" spans="1:4">
      <c r="A35" s="56" t="s">
        <v>35</v>
      </c>
      <c r="B35" s="47">
        <v>40629207928.546997</v>
      </c>
      <c r="C35" s="47">
        <v>9839355</v>
      </c>
      <c r="D35" s="47">
        <f t="shared" si="0"/>
        <v>-35947009661.764091</v>
      </c>
    </row>
    <row r="36" spans="1:4">
      <c r="A36" s="54" t="s">
        <v>33</v>
      </c>
      <c r="B36" s="55">
        <v>11442514</v>
      </c>
      <c r="C36" s="55">
        <v>0</v>
      </c>
      <c r="D36" s="55">
        <f t="shared" si="0"/>
        <v>-10126624.890000001</v>
      </c>
    </row>
    <row r="37" spans="1:4">
      <c r="A37" s="46" t="s">
        <v>28</v>
      </c>
      <c r="B37" s="47">
        <v>100509208</v>
      </c>
      <c r="C37" s="47">
        <v>0</v>
      </c>
      <c r="D37" s="47">
        <f t="shared" si="0"/>
        <v>-88950649.079999998</v>
      </c>
    </row>
    <row r="38" spans="1:4">
      <c r="A38" s="54" t="s">
        <v>27</v>
      </c>
      <c r="B38" s="55">
        <v>2060484953.983</v>
      </c>
      <c r="C38" s="55">
        <v>6032330214</v>
      </c>
      <c r="D38" s="55">
        <f t="shared" si="0"/>
        <v>4208801029.7250452</v>
      </c>
    </row>
    <row r="39" spans="1:4">
      <c r="A39" s="46" t="s">
        <v>30</v>
      </c>
      <c r="B39" s="47">
        <v>0</v>
      </c>
      <c r="C39" s="47">
        <v>16895305</v>
      </c>
      <c r="D39" s="47">
        <f t="shared" si="0"/>
        <v>16895305</v>
      </c>
    </row>
    <row r="40" spans="1:4">
      <c r="A40" s="54" t="s">
        <v>115</v>
      </c>
      <c r="B40" s="55">
        <v>0</v>
      </c>
      <c r="C40" s="55">
        <v>0</v>
      </c>
      <c r="D40" s="55">
        <f t="shared" si="0"/>
        <v>0</v>
      </c>
    </row>
    <row r="41" spans="1:4">
      <c r="A41" s="46" t="s">
        <v>109</v>
      </c>
      <c r="B41" s="47">
        <v>27050335</v>
      </c>
      <c r="C41" s="47">
        <v>0</v>
      </c>
      <c r="D41" s="47">
        <f t="shared" si="0"/>
        <v>-23939546.475000001</v>
      </c>
    </row>
    <row r="42" spans="1:4">
      <c r="A42" s="54" t="s">
        <v>47</v>
      </c>
      <c r="B42" s="55">
        <v>389731272</v>
      </c>
      <c r="C42" s="55">
        <v>484780431</v>
      </c>
      <c r="D42" s="55">
        <f t="shared" si="0"/>
        <v>139868255.27999997</v>
      </c>
    </row>
    <row r="43" spans="1:4">
      <c r="A43" s="56" t="s">
        <v>39</v>
      </c>
      <c r="B43" s="47">
        <v>3035350728.138</v>
      </c>
      <c r="C43" s="47">
        <v>297240431</v>
      </c>
      <c r="D43" s="47">
        <f t="shared" si="0"/>
        <v>-2389044963.4021301</v>
      </c>
    </row>
    <row r="44" spans="1:4">
      <c r="A44" s="54" t="s">
        <v>53</v>
      </c>
      <c r="B44" s="55">
        <v>0</v>
      </c>
      <c r="C44" s="55">
        <v>0</v>
      </c>
      <c r="D44" s="55">
        <f t="shared" si="0"/>
        <v>0</v>
      </c>
    </row>
    <row r="45" spans="1:4">
      <c r="A45" s="46" t="s">
        <v>41</v>
      </c>
      <c r="B45" s="47">
        <v>115644</v>
      </c>
      <c r="C45" s="47">
        <v>67480178</v>
      </c>
      <c r="D45" s="47">
        <f t="shared" si="0"/>
        <v>67377833.060000002</v>
      </c>
    </row>
    <row r="46" spans="1:4">
      <c r="A46" s="54" t="s">
        <v>46</v>
      </c>
      <c r="B46" s="55">
        <v>601283734</v>
      </c>
      <c r="C46" s="55">
        <v>0</v>
      </c>
      <c r="D46" s="55">
        <f t="shared" si="0"/>
        <v>-532136104.59000003</v>
      </c>
    </row>
    <row r="47" spans="1:4">
      <c r="A47" s="56" t="s">
        <v>48</v>
      </c>
      <c r="B47" s="47">
        <v>144555699038.229</v>
      </c>
      <c r="C47" s="47">
        <v>40666419045.160004</v>
      </c>
      <c r="D47" s="47">
        <f t="shared" si="0"/>
        <v>-87265374603.672668</v>
      </c>
    </row>
    <row r="48" spans="1:4">
      <c r="A48" s="54" t="s">
        <v>54</v>
      </c>
      <c r="B48" s="55">
        <v>142077185.09</v>
      </c>
      <c r="C48" s="55">
        <v>0</v>
      </c>
      <c r="D48" s="55">
        <f t="shared" si="0"/>
        <v>-125738308.80465001</v>
      </c>
    </row>
    <row r="49" spans="1:4">
      <c r="A49" s="46" t="s">
        <v>258</v>
      </c>
      <c r="B49" s="47">
        <v>0</v>
      </c>
      <c r="C49" s="47">
        <v>0</v>
      </c>
      <c r="D49" s="47">
        <f t="shared" si="0"/>
        <v>0</v>
      </c>
    </row>
    <row r="50" spans="1:4">
      <c r="A50" s="54" t="s">
        <v>49</v>
      </c>
      <c r="B50" s="55">
        <v>2986159</v>
      </c>
      <c r="C50" s="55">
        <v>2350939</v>
      </c>
      <c r="D50" s="55">
        <f t="shared" si="0"/>
        <v>-291811.71499999985</v>
      </c>
    </row>
    <row r="51" spans="1:4">
      <c r="A51" s="46" t="s">
        <v>260</v>
      </c>
      <c r="B51" s="47">
        <v>0</v>
      </c>
      <c r="C51" s="47">
        <v>210300</v>
      </c>
      <c r="D51" s="47">
        <f t="shared" si="0"/>
        <v>210300</v>
      </c>
    </row>
    <row r="52" spans="1:4">
      <c r="A52" s="54" t="s">
        <v>42</v>
      </c>
      <c r="B52" s="55">
        <v>917798572</v>
      </c>
      <c r="C52" s="55">
        <v>75627750</v>
      </c>
      <c r="D52" s="55">
        <f t="shared" si="0"/>
        <v>-736623986.22000003</v>
      </c>
    </row>
    <row r="53" spans="1:4" ht="24.75">
      <c r="A53" s="56" t="s">
        <v>40</v>
      </c>
      <c r="B53" s="47">
        <v>6381950</v>
      </c>
      <c r="C53" s="47">
        <v>291885028</v>
      </c>
      <c r="D53" s="47">
        <f t="shared" si="0"/>
        <v>286237002.25</v>
      </c>
    </row>
    <row r="54" spans="1:4">
      <c r="A54" s="54" t="s">
        <v>45</v>
      </c>
      <c r="B54" s="55">
        <v>0</v>
      </c>
      <c r="C54" s="55">
        <v>0</v>
      </c>
      <c r="D54" s="55">
        <f t="shared" si="0"/>
        <v>0</v>
      </c>
    </row>
    <row r="55" spans="1:4">
      <c r="A55" s="46" t="s">
        <v>112</v>
      </c>
      <c r="B55" s="47">
        <v>1498745791</v>
      </c>
      <c r="C55" s="47">
        <v>428541797</v>
      </c>
      <c r="D55" s="47">
        <f t="shared" si="0"/>
        <v>-897848228.03500009</v>
      </c>
    </row>
    <row r="56" spans="1:4">
      <c r="A56" s="54" t="s">
        <v>113</v>
      </c>
      <c r="B56" s="55">
        <v>31330733873</v>
      </c>
      <c r="C56" s="55">
        <v>2167554011</v>
      </c>
      <c r="D56" s="55">
        <f t="shared" si="0"/>
        <v>-25560145466.605</v>
      </c>
    </row>
    <row r="57" spans="1:4">
      <c r="A57" s="56" t="s">
        <v>50</v>
      </c>
      <c r="B57" s="47">
        <v>0</v>
      </c>
      <c r="C57" s="47">
        <v>0</v>
      </c>
      <c r="D57" s="47">
        <f t="shared" si="0"/>
        <v>0</v>
      </c>
    </row>
    <row r="58" spans="1:4">
      <c r="A58" s="54" t="s">
        <v>44</v>
      </c>
      <c r="B58" s="55">
        <v>34984855789.160004</v>
      </c>
      <c r="C58" s="55">
        <v>5804764999</v>
      </c>
      <c r="D58" s="55">
        <f t="shared" si="0"/>
        <v>-25156832374.406605</v>
      </c>
    </row>
    <row r="59" spans="1:4">
      <c r="A59" s="46" t="s">
        <v>94</v>
      </c>
      <c r="B59" s="47">
        <v>55784547</v>
      </c>
      <c r="C59" s="47">
        <v>0</v>
      </c>
      <c r="D59" s="47">
        <f t="shared" si="0"/>
        <v>-49369324.094999999</v>
      </c>
    </row>
    <row r="60" spans="1:4">
      <c r="A60" s="54" t="s">
        <v>52</v>
      </c>
      <c r="B60" s="55">
        <v>0</v>
      </c>
      <c r="C60" s="55">
        <v>500000</v>
      </c>
      <c r="D60" s="55">
        <f t="shared" si="0"/>
        <v>500000</v>
      </c>
    </row>
    <row r="61" spans="1:4">
      <c r="A61" s="56" t="s">
        <v>58</v>
      </c>
      <c r="B61" s="47">
        <v>17898869435.720001</v>
      </c>
      <c r="C61" s="47">
        <v>18534658988</v>
      </c>
      <c r="D61" s="47">
        <f t="shared" si="0"/>
        <v>2694159537.3877983</v>
      </c>
    </row>
    <row r="62" spans="1:4">
      <c r="A62" s="54" t="s">
        <v>57</v>
      </c>
      <c r="B62" s="55">
        <v>5668418</v>
      </c>
      <c r="C62" s="55">
        <v>10473216</v>
      </c>
      <c r="D62" s="55">
        <f t="shared" si="0"/>
        <v>5456666.0700000003</v>
      </c>
    </row>
    <row r="63" spans="1:4">
      <c r="A63" s="56" t="s">
        <v>60</v>
      </c>
      <c r="B63" s="47">
        <v>0</v>
      </c>
      <c r="C63" s="47">
        <v>0</v>
      </c>
      <c r="D63" s="47">
        <f t="shared" si="0"/>
        <v>0</v>
      </c>
    </row>
    <row r="64" spans="1:4">
      <c r="A64" s="54" t="s">
        <v>59</v>
      </c>
      <c r="B64" s="55">
        <v>0</v>
      </c>
      <c r="C64" s="55">
        <v>0</v>
      </c>
      <c r="D64" s="55">
        <f t="shared" si="0"/>
        <v>0</v>
      </c>
    </row>
    <row r="65" spans="1:4">
      <c r="A65" s="56" t="s">
        <v>64</v>
      </c>
      <c r="B65" s="47">
        <v>2067053300.5599999</v>
      </c>
      <c r="C65" s="47">
        <v>17687042687</v>
      </c>
      <c r="D65" s="47">
        <f t="shared" si="0"/>
        <v>15857700516.0044</v>
      </c>
    </row>
    <row r="66" spans="1:4">
      <c r="A66" s="54" t="s">
        <v>186</v>
      </c>
      <c r="B66" s="55">
        <v>0</v>
      </c>
      <c r="C66" s="55">
        <v>0</v>
      </c>
      <c r="D66" s="55">
        <f t="shared" si="0"/>
        <v>0</v>
      </c>
    </row>
    <row r="67" spans="1:4">
      <c r="A67" s="56" t="s">
        <v>12</v>
      </c>
      <c r="B67" s="47">
        <v>89652920434.865997</v>
      </c>
      <c r="C67" s="47">
        <v>7509793275</v>
      </c>
      <c r="D67" s="47">
        <f t="shared" si="0"/>
        <v>-71833041309.856415</v>
      </c>
    </row>
    <row r="68" spans="1:4">
      <c r="A68" s="54" t="s">
        <v>62</v>
      </c>
      <c r="B68" s="55">
        <v>0</v>
      </c>
      <c r="C68" s="55">
        <v>3000000</v>
      </c>
      <c r="D68" s="55">
        <f t="shared" si="0"/>
        <v>3000000</v>
      </c>
    </row>
    <row r="69" spans="1:4">
      <c r="A69" s="56" t="s">
        <v>66</v>
      </c>
      <c r="B69" s="47">
        <v>0</v>
      </c>
      <c r="C69" s="47">
        <v>0</v>
      </c>
      <c r="D69" s="47">
        <f t="shared" si="0"/>
        <v>0</v>
      </c>
    </row>
    <row r="70" spans="1:4">
      <c r="A70" s="54" t="s">
        <v>67</v>
      </c>
      <c r="B70" s="55">
        <v>30770059510.494999</v>
      </c>
      <c r="C70" s="55">
        <v>345714411</v>
      </c>
      <c r="D70" s="55">
        <f t="shared" ref="D70:D133" si="1">C70-(0.885*B70)</f>
        <v>-26885788255.788074</v>
      </c>
    </row>
    <row r="71" spans="1:4">
      <c r="A71" s="46" t="s">
        <v>63</v>
      </c>
      <c r="B71" s="47">
        <v>72486779</v>
      </c>
      <c r="C71" s="47">
        <v>0</v>
      </c>
      <c r="D71" s="47">
        <f t="shared" si="1"/>
        <v>-64150799.414999999</v>
      </c>
    </row>
    <row r="72" spans="1:4">
      <c r="A72" s="54" t="s">
        <v>206</v>
      </c>
      <c r="B72" s="55">
        <v>49135998373.906998</v>
      </c>
      <c r="C72" s="55">
        <v>13165093571</v>
      </c>
      <c r="D72" s="55">
        <f t="shared" si="1"/>
        <v>-30320264989.907692</v>
      </c>
    </row>
    <row r="73" spans="1:4">
      <c r="A73" s="56" t="s">
        <v>68</v>
      </c>
      <c r="B73" s="47">
        <v>9361204</v>
      </c>
      <c r="C73" s="47">
        <v>10364375</v>
      </c>
      <c r="D73" s="47">
        <f t="shared" si="1"/>
        <v>2079709.46</v>
      </c>
    </row>
    <row r="74" spans="1:4">
      <c r="A74" s="54" t="s">
        <v>71</v>
      </c>
      <c r="B74" s="55">
        <v>0</v>
      </c>
      <c r="C74" s="55">
        <v>0</v>
      </c>
      <c r="D74" s="55">
        <f t="shared" si="1"/>
        <v>0</v>
      </c>
    </row>
    <row r="75" spans="1:4">
      <c r="A75" s="46" t="s">
        <v>73</v>
      </c>
      <c r="B75" s="47">
        <v>0</v>
      </c>
      <c r="C75" s="47">
        <v>0</v>
      </c>
      <c r="D75" s="47">
        <f t="shared" si="1"/>
        <v>0</v>
      </c>
    </row>
    <row r="76" spans="1:4">
      <c r="A76" s="54" t="s">
        <v>70</v>
      </c>
      <c r="B76" s="55">
        <v>0</v>
      </c>
      <c r="C76" s="55">
        <v>0</v>
      </c>
      <c r="D76" s="55">
        <f t="shared" si="1"/>
        <v>0</v>
      </c>
    </row>
    <row r="77" spans="1:4">
      <c r="A77" s="46" t="s">
        <v>69</v>
      </c>
      <c r="B77" s="47">
        <v>109629238</v>
      </c>
      <c r="C77" s="47">
        <v>0</v>
      </c>
      <c r="D77" s="47">
        <f t="shared" si="1"/>
        <v>-97021875.629999995</v>
      </c>
    </row>
    <row r="78" spans="1:4">
      <c r="A78" s="54" t="s">
        <v>74</v>
      </c>
      <c r="B78" s="55">
        <v>136291808763.287</v>
      </c>
      <c r="C78" s="55">
        <v>1836717178</v>
      </c>
      <c r="D78" s="55">
        <f t="shared" si="1"/>
        <v>-118781533577.509</v>
      </c>
    </row>
    <row r="79" spans="1:4">
      <c r="A79" s="46" t="s">
        <v>75</v>
      </c>
      <c r="B79" s="47">
        <v>763045298</v>
      </c>
      <c r="C79" s="47">
        <v>211360269</v>
      </c>
      <c r="D79" s="47">
        <f t="shared" si="1"/>
        <v>-463934819.73000002</v>
      </c>
    </row>
    <row r="80" spans="1:4">
      <c r="A80" s="54" t="s">
        <v>81</v>
      </c>
      <c r="B80" s="55">
        <v>29168000</v>
      </c>
      <c r="C80" s="55">
        <v>0</v>
      </c>
      <c r="D80" s="55">
        <f t="shared" si="1"/>
        <v>-25813680</v>
      </c>
    </row>
    <row r="81" spans="1:4">
      <c r="A81" s="56" t="s">
        <v>78</v>
      </c>
      <c r="B81" s="47">
        <v>596739</v>
      </c>
      <c r="C81" s="47">
        <v>630750</v>
      </c>
      <c r="D81" s="47">
        <f t="shared" si="1"/>
        <v>102635.98499999999</v>
      </c>
    </row>
    <row r="82" spans="1:4" ht="24.75">
      <c r="A82" s="54" t="s">
        <v>86</v>
      </c>
      <c r="B82" s="55">
        <v>0</v>
      </c>
      <c r="C82" s="55">
        <v>0</v>
      </c>
      <c r="D82" s="55">
        <f t="shared" si="1"/>
        <v>0</v>
      </c>
    </row>
    <row r="83" spans="1:4">
      <c r="A83" s="46" t="s">
        <v>79</v>
      </c>
      <c r="B83" s="47">
        <v>16169262459.726999</v>
      </c>
      <c r="C83" s="47">
        <v>745092839</v>
      </c>
      <c r="D83" s="47">
        <f t="shared" si="1"/>
        <v>-13564704437.858395</v>
      </c>
    </row>
    <row r="84" spans="1:4">
      <c r="A84" s="54" t="s">
        <v>80</v>
      </c>
      <c r="B84" s="55">
        <v>76880364</v>
      </c>
      <c r="C84" s="55">
        <v>0</v>
      </c>
      <c r="D84" s="55">
        <f t="shared" si="1"/>
        <v>-68039122.140000001</v>
      </c>
    </row>
    <row r="85" spans="1:4">
      <c r="A85" s="56" t="s">
        <v>85</v>
      </c>
      <c r="B85" s="47">
        <v>1461961634</v>
      </c>
      <c r="C85" s="47">
        <v>2215465</v>
      </c>
      <c r="D85" s="47">
        <f t="shared" si="1"/>
        <v>-1291620581.0899999</v>
      </c>
    </row>
    <row r="86" spans="1:4">
      <c r="A86" s="54" t="s">
        <v>77</v>
      </c>
      <c r="B86" s="55">
        <v>287771</v>
      </c>
      <c r="C86" s="55">
        <v>0</v>
      </c>
      <c r="D86" s="55">
        <f t="shared" si="1"/>
        <v>-254677.33499999999</v>
      </c>
    </row>
    <row r="87" spans="1:4">
      <c r="A87" s="46" t="s">
        <v>259</v>
      </c>
      <c r="B87" s="47">
        <v>0</v>
      </c>
      <c r="C87" s="47">
        <v>0</v>
      </c>
      <c r="D87" s="47">
        <f t="shared" si="1"/>
        <v>0</v>
      </c>
    </row>
    <row r="88" spans="1:4">
      <c r="A88" s="54" t="s">
        <v>83</v>
      </c>
      <c r="B88" s="55">
        <v>997055</v>
      </c>
      <c r="C88" s="55">
        <v>1624275</v>
      </c>
      <c r="D88" s="55">
        <f t="shared" si="1"/>
        <v>741881.32499999995</v>
      </c>
    </row>
    <row r="89" spans="1:4">
      <c r="A89" s="46" t="s">
        <v>88</v>
      </c>
      <c r="B89" s="47">
        <v>0</v>
      </c>
      <c r="C89" s="47">
        <v>0</v>
      </c>
      <c r="D89" s="47">
        <f t="shared" si="1"/>
        <v>0</v>
      </c>
    </row>
    <row r="90" spans="1:4">
      <c r="A90" s="54" t="s">
        <v>87</v>
      </c>
      <c r="B90" s="55">
        <v>0</v>
      </c>
      <c r="C90" s="55">
        <v>10000000</v>
      </c>
      <c r="D90" s="55">
        <f t="shared" si="1"/>
        <v>10000000</v>
      </c>
    </row>
    <row r="91" spans="1:4">
      <c r="A91" s="46" t="s">
        <v>82</v>
      </c>
      <c r="B91" s="47">
        <v>307664663</v>
      </c>
      <c r="C91" s="47">
        <v>69588921</v>
      </c>
      <c r="D91" s="47">
        <f t="shared" si="1"/>
        <v>-202694305.755</v>
      </c>
    </row>
    <row r="92" spans="1:4">
      <c r="A92" s="54" t="s">
        <v>84</v>
      </c>
      <c r="B92" s="55">
        <v>9293128</v>
      </c>
      <c r="C92" s="55">
        <v>48271450</v>
      </c>
      <c r="D92" s="55">
        <f t="shared" si="1"/>
        <v>40047031.719999999</v>
      </c>
    </row>
    <row r="93" spans="1:4" ht="15.75" customHeight="1">
      <c r="A93" s="56" t="s">
        <v>89</v>
      </c>
      <c r="B93" s="47">
        <v>6989309</v>
      </c>
      <c r="C93" s="47">
        <v>4851600</v>
      </c>
      <c r="D93" s="47">
        <f t="shared" si="1"/>
        <v>-1333938.4649999999</v>
      </c>
    </row>
    <row r="94" spans="1:4">
      <c r="A94" s="54" t="s">
        <v>90</v>
      </c>
      <c r="B94" s="55">
        <v>5000000</v>
      </c>
      <c r="C94" s="55">
        <v>0</v>
      </c>
      <c r="D94" s="55">
        <f t="shared" si="1"/>
        <v>-4425000</v>
      </c>
    </row>
    <row r="95" spans="1:4">
      <c r="A95" s="56" t="s">
        <v>95</v>
      </c>
      <c r="B95" s="47">
        <v>0</v>
      </c>
      <c r="C95" s="47">
        <v>1000000</v>
      </c>
      <c r="D95" s="47">
        <f t="shared" si="1"/>
        <v>1000000</v>
      </c>
    </row>
    <row r="96" spans="1:4" ht="18" customHeight="1">
      <c r="A96" s="54" t="s">
        <v>92</v>
      </c>
      <c r="B96" s="55">
        <v>0</v>
      </c>
      <c r="C96" s="55">
        <v>0</v>
      </c>
      <c r="D96" s="55">
        <f t="shared" si="1"/>
        <v>0</v>
      </c>
    </row>
    <row r="97" spans="1:4">
      <c r="A97" s="56" t="s">
        <v>93</v>
      </c>
      <c r="B97" s="47">
        <v>34513826</v>
      </c>
      <c r="C97" s="47">
        <v>0</v>
      </c>
      <c r="D97" s="47">
        <f t="shared" si="1"/>
        <v>-30544736.010000002</v>
      </c>
    </row>
    <row r="98" spans="1:4">
      <c r="A98" s="54" t="s">
        <v>91</v>
      </c>
      <c r="B98" s="55">
        <v>8733021994.3729992</v>
      </c>
      <c r="C98" s="55">
        <v>3991430</v>
      </c>
      <c r="D98" s="55">
        <f t="shared" si="1"/>
        <v>-7724733035.0201044</v>
      </c>
    </row>
    <row r="99" spans="1:4">
      <c r="A99" s="46" t="s">
        <v>96</v>
      </c>
      <c r="B99" s="47">
        <v>285398059</v>
      </c>
      <c r="C99" s="47">
        <v>111775072</v>
      </c>
      <c r="D99" s="47">
        <f t="shared" si="1"/>
        <v>-140802210.215</v>
      </c>
    </row>
    <row r="100" spans="1:4">
      <c r="A100" s="54" t="s">
        <v>99</v>
      </c>
      <c r="B100" s="55">
        <v>0</v>
      </c>
      <c r="C100" s="55">
        <v>0</v>
      </c>
      <c r="D100" s="55">
        <f t="shared" si="1"/>
        <v>0</v>
      </c>
    </row>
    <row r="101" spans="1:4">
      <c r="A101" s="46" t="s">
        <v>205</v>
      </c>
      <c r="B101" s="47">
        <v>0</v>
      </c>
      <c r="C101" s="47">
        <v>0</v>
      </c>
      <c r="D101" s="47">
        <f t="shared" si="1"/>
        <v>0</v>
      </c>
    </row>
    <row r="102" spans="1:4">
      <c r="A102" s="54" t="s">
        <v>211</v>
      </c>
      <c r="B102" s="55">
        <v>0</v>
      </c>
      <c r="C102" s="55">
        <v>0</v>
      </c>
      <c r="D102" s="55">
        <f t="shared" si="1"/>
        <v>0</v>
      </c>
    </row>
    <row r="103" spans="1:4">
      <c r="A103" s="56" t="s">
        <v>265</v>
      </c>
      <c r="B103" s="47">
        <v>13670810</v>
      </c>
      <c r="C103" s="47">
        <v>0</v>
      </c>
      <c r="D103" s="47">
        <f t="shared" si="1"/>
        <v>-12098666.85</v>
      </c>
    </row>
    <row r="104" spans="1:4">
      <c r="A104" s="54" t="s">
        <v>100</v>
      </c>
      <c r="B104" s="55">
        <v>218916156141.02399</v>
      </c>
      <c r="C104" s="55">
        <v>96044926270</v>
      </c>
      <c r="D104" s="55">
        <f t="shared" si="1"/>
        <v>-97695871914.806244</v>
      </c>
    </row>
    <row r="105" spans="1:4">
      <c r="A105" s="46" t="s">
        <v>221</v>
      </c>
      <c r="B105" s="47">
        <v>41490460339.603996</v>
      </c>
      <c r="C105" s="47">
        <v>2217871009</v>
      </c>
      <c r="D105" s="47">
        <f t="shared" si="1"/>
        <v>-34501186391.549538</v>
      </c>
    </row>
    <row r="106" spans="1:4">
      <c r="A106" s="54" t="s">
        <v>101</v>
      </c>
      <c r="B106" s="55">
        <v>409875134</v>
      </c>
      <c r="C106" s="55">
        <v>10807492</v>
      </c>
      <c r="D106" s="55">
        <f t="shared" si="1"/>
        <v>-351932001.59000003</v>
      </c>
    </row>
    <row r="107" spans="1:4">
      <c r="A107" s="56" t="s">
        <v>97</v>
      </c>
      <c r="B107" s="47">
        <v>1025646844</v>
      </c>
      <c r="C107" s="47">
        <v>12734000</v>
      </c>
      <c r="D107" s="47">
        <f t="shared" si="1"/>
        <v>-894963456.94000006</v>
      </c>
    </row>
    <row r="108" spans="1:4">
      <c r="A108" s="54" t="s">
        <v>102</v>
      </c>
      <c r="B108" s="55">
        <v>35375147</v>
      </c>
      <c r="C108" s="55">
        <v>0</v>
      </c>
      <c r="D108" s="55">
        <f t="shared" si="1"/>
        <v>-31307005.094999999</v>
      </c>
    </row>
    <row r="109" spans="1:4">
      <c r="A109" s="46" t="s">
        <v>98</v>
      </c>
      <c r="B109" s="47">
        <v>2206818380.48</v>
      </c>
      <c r="C109" s="47">
        <v>4000000</v>
      </c>
      <c r="D109" s="47">
        <f t="shared" si="1"/>
        <v>-1949034266.7248001</v>
      </c>
    </row>
    <row r="110" spans="1:4">
      <c r="A110" s="54" t="s">
        <v>103</v>
      </c>
      <c r="B110" s="55">
        <v>17101272659.875999</v>
      </c>
      <c r="C110" s="55">
        <v>399535662</v>
      </c>
      <c r="D110" s="55">
        <f t="shared" si="1"/>
        <v>-14735090641.990259</v>
      </c>
    </row>
    <row r="111" spans="1:4">
      <c r="A111" s="56" t="s">
        <v>104</v>
      </c>
      <c r="B111" s="47">
        <v>0</v>
      </c>
      <c r="C111" s="47">
        <v>0</v>
      </c>
      <c r="D111" s="47">
        <f t="shared" si="1"/>
        <v>0</v>
      </c>
    </row>
    <row r="112" spans="1:4">
      <c r="A112" s="54" t="s">
        <v>106</v>
      </c>
      <c r="B112" s="55">
        <v>3797345490.5320001</v>
      </c>
      <c r="C112" s="55">
        <v>30596720</v>
      </c>
      <c r="D112" s="55">
        <f t="shared" si="1"/>
        <v>-3330054039.12082</v>
      </c>
    </row>
    <row r="113" spans="1:4">
      <c r="A113" s="46" t="s">
        <v>105</v>
      </c>
      <c r="B113" s="47">
        <v>62215793</v>
      </c>
      <c r="C113" s="47">
        <v>0</v>
      </c>
      <c r="D113" s="47">
        <f t="shared" si="1"/>
        <v>-55060976.805</v>
      </c>
    </row>
    <row r="114" spans="1:4">
      <c r="A114" s="54" t="s">
        <v>261</v>
      </c>
      <c r="B114" s="55">
        <v>0</v>
      </c>
      <c r="C114" s="55">
        <v>0</v>
      </c>
      <c r="D114" s="55">
        <f t="shared" si="1"/>
        <v>0</v>
      </c>
    </row>
    <row r="115" spans="1:4">
      <c r="A115" s="56" t="s">
        <v>107</v>
      </c>
      <c r="B115" s="47">
        <v>4511720</v>
      </c>
      <c r="C115" s="47">
        <v>2583548</v>
      </c>
      <c r="D115" s="47">
        <f t="shared" si="1"/>
        <v>-1409324.2000000002</v>
      </c>
    </row>
    <row r="116" spans="1:4">
      <c r="A116" s="54" t="s">
        <v>108</v>
      </c>
      <c r="B116" s="55">
        <v>0</v>
      </c>
      <c r="C116" s="55">
        <v>0</v>
      </c>
      <c r="D116" s="55">
        <f t="shared" si="1"/>
        <v>0</v>
      </c>
    </row>
    <row r="117" spans="1:4">
      <c r="A117" s="46" t="s">
        <v>110</v>
      </c>
      <c r="B117" s="47">
        <v>0</v>
      </c>
      <c r="C117" s="47">
        <v>0</v>
      </c>
      <c r="D117" s="47">
        <f t="shared" si="1"/>
        <v>0</v>
      </c>
    </row>
    <row r="118" spans="1:4">
      <c r="A118" s="54" t="s">
        <v>114</v>
      </c>
      <c r="B118" s="55">
        <v>83832586</v>
      </c>
      <c r="C118" s="55">
        <v>1575000</v>
      </c>
      <c r="D118" s="55">
        <f t="shared" si="1"/>
        <v>-72616838.609999999</v>
      </c>
    </row>
    <row r="119" spans="1:4" ht="24.75">
      <c r="A119" s="56" t="s">
        <v>116</v>
      </c>
      <c r="B119" s="47">
        <v>14548482</v>
      </c>
      <c r="C119" s="47">
        <v>0</v>
      </c>
      <c r="D119" s="47">
        <f t="shared" si="1"/>
        <v>-12875406.57</v>
      </c>
    </row>
    <row r="120" spans="1:4">
      <c r="A120" s="54" t="s">
        <v>262</v>
      </c>
      <c r="B120" s="55">
        <v>0</v>
      </c>
      <c r="C120" s="55">
        <v>0</v>
      </c>
      <c r="D120" s="55">
        <f t="shared" si="1"/>
        <v>0</v>
      </c>
    </row>
    <row r="121" spans="1:4">
      <c r="A121" s="46" t="s">
        <v>124</v>
      </c>
      <c r="B121" s="47">
        <v>80480445.489999995</v>
      </c>
      <c r="C121" s="47">
        <v>0</v>
      </c>
      <c r="D121" s="47">
        <f t="shared" si="1"/>
        <v>-71225194.25864999</v>
      </c>
    </row>
    <row r="122" spans="1:4">
      <c r="A122" s="54" t="s">
        <v>117</v>
      </c>
      <c r="B122" s="55">
        <v>1235355107.671</v>
      </c>
      <c r="C122" s="55">
        <v>935009581</v>
      </c>
      <c r="D122" s="55">
        <f t="shared" si="1"/>
        <v>-158279689.28883505</v>
      </c>
    </row>
    <row r="123" spans="1:4">
      <c r="A123" s="56" t="s">
        <v>121</v>
      </c>
      <c r="B123" s="47">
        <v>23132654</v>
      </c>
      <c r="C123" s="47">
        <v>7256688</v>
      </c>
      <c r="D123" s="47">
        <f t="shared" si="1"/>
        <v>-13215710.789999999</v>
      </c>
    </row>
    <row r="124" spans="1:4">
      <c r="A124" s="54" t="s">
        <v>125</v>
      </c>
      <c r="B124" s="55">
        <v>10336806</v>
      </c>
      <c r="C124" s="55">
        <v>4700000</v>
      </c>
      <c r="D124" s="55">
        <f t="shared" si="1"/>
        <v>-4448073.3100000005</v>
      </c>
    </row>
    <row r="125" spans="1:4">
      <c r="A125" s="46" t="s">
        <v>119</v>
      </c>
      <c r="B125" s="47">
        <v>46490158</v>
      </c>
      <c r="C125" s="47">
        <v>0</v>
      </c>
      <c r="D125" s="47">
        <f t="shared" si="1"/>
        <v>-41143789.829999998</v>
      </c>
    </row>
    <row r="126" spans="1:4">
      <c r="A126" s="54" t="s">
        <v>122</v>
      </c>
      <c r="B126" s="55">
        <v>4132699375</v>
      </c>
      <c r="C126" s="55">
        <v>2437020</v>
      </c>
      <c r="D126" s="55">
        <f t="shared" si="1"/>
        <v>-3655001926.875</v>
      </c>
    </row>
    <row r="127" spans="1:4">
      <c r="A127" s="46" t="s">
        <v>123</v>
      </c>
      <c r="B127" s="47">
        <v>56611979</v>
      </c>
      <c r="C127" s="47">
        <v>500000</v>
      </c>
      <c r="D127" s="47">
        <f t="shared" si="1"/>
        <v>-49601601.414999999</v>
      </c>
    </row>
    <row r="128" spans="1:4">
      <c r="A128" s="54" t="s">
        <v>134</v>
      </c>
      <c r="B128" s="55">
        <v>56000</v>
      </c>
      <c r="C128" s="55">
        <v>0</v>
      </c>
      <c r="D128" s="55">
        <f t="shared" si="1"/>
        <v>-49560</v>
      </c>
    </row>
    <row r="129" spans="1:4">
      <c r="A129" s="46" t="s">
        <v>129</v>
      </c>
      <c r="B129" s="47">
        <v>3887026</v>
      </c>
      <c r="C129" s="47">
        <v>7921899</v>
      </c>
      <c r="D129" s="47">
        <f t="shared" si="1"/>
        <v>4481880.99</v>
      </c>
    </row>
    <row r="130" spans="1:4">
      <c r="A130" s="54" t="s">
        <v>142</v>
      </c>
      <c r="B130" s="55">
        <v>55155893819.386002</v>
      </c>
      <c r="C130" s="55">
        <v>24979302796.380001</v>
      </c>
      <c r="D130" s="55">
        <f t="shared" si="1"/>
        <v>-23833663233.776608</v>
      </c>
    </row>
    <row r="131" spans="1:4">
      <c r="A131" s="56" t="s">
        <v>140</v>
      </c>
      <c r="B131" s="47">
        <v>0</v>
      </c>
      <c r="C131" s="47">
        <v>0</v>
      </c>
      <c r="D131" s="47">
        <f t="shared" si="1"/>
        <v>0</v>
      </c>
    </row>
    <row r="132" spans="1:4">
      <c r="A132" s="54" t="s">
        <v>276</v>
      </c>
      <c r="B132" s="55">
        <v>0</v>
      </c>
      <c r="C132" s="55">
        <v>0</v>
      </c>
      <c r="D132" s="55">
        <f t="shared" si="1"/>
        <v>0</v>
      </c>
    </row>
    <row r="133" spans="1:4">
      <c r="A133" s="46" t="s">
        <v>131</v>
      </c>
      <c r="B133" s="47">
        <v>1187276856</v>
      </c>
      <c r="C133" s="47">
        <v>2129692244</v>
      </c>
      <c r="D133" s="47">
        <f t="shared" si="1"/>
        <v>1078952226.4400001</v>
      </c>
    </row>
    <row r="134" spans="1:4">
      <c r="A134" s="54" t="s">
        <v>138</v>
      </c>
      <c r="B134" s="55">
        <v>1524298687</v>
      </c>
      <c r="C134" s="55">
        <v>0</v>
      </c>
      <c r="D134" s="55">
        <f t="shared" ref="D134:D197" si="2">C134-(0.885*B134)</f>
        <v>-1349004337.9950001</v>
      </c>
    </row>
    <row r="135" spans="1:4">
      <c r="A135" s="56" t="s">
        <v>126</v>
      </c>
      <c r="B135" s="47">
        <v>41999855522.843002</v>
      </c>
      <c r="C135" s="47">
        <v>202419841</v>
      </c>
      <c r="D135" s="47">
        <f t="shared" si="2"/>
        <v>-36967452296.716057</v>
      </c>
    </row>
    <row r="136" spans="1:4">
      <c r="A136" s="54" t="s">
        <v>130</v>
      </c>
      <c r="B136" s="55">
        <v>1856582</v>
      </c>
      <c r="C136" s="55">
        <v>0</v>
      </c>
      <c r="D136" s="55">
        <f t="shared" si="2"/>
        <v>-1643075.07</v>
      </c>
    </row>
    <row r="137" spans="1:4">
      <c r="A137" s="46" t="s">
        <v>135</v>
      </c>
      <c r="B137" s="47">
        <v>0</v>
      </c>
      <c r="C137" s="47">
        <v>0</v>
      </c>
      <c r="D137" s="47">
        <f t="shared" si="2"/>
        <v>0</v>
      </c>
    </row>
    <row r="138" spans="1:4">
      <c r="A138" s="54" t="s">
        <v>139</v>
      </c>
      <c r="B138" s="55">
        <v>761241930.23599994</v>
      </c>
      <c r="C138" s="55">
        <v>0</v>
      </c>
      <c r="D138" s="55">
        <f t="shared" si="2"/>
        <v>-673699108.25885999</v>
      </c>
    </row>
    <row r="139" spans="1:4">
      <c r="A139" s="56" t="s">
        <v>136</v>
      </c>
      <c r="B139" s="47">
        <v>26319786650</v>
      </c>
      <c r="C139" s="47">
        <v>367394253</v>
      </c>
      <c r="D139" s="47">
        <f t="shared" si="2"/>
        <v>-22925616932.25</v>
      </c>
    </row>
    <row r="140" spans="1:4">
      <c r="A140" s="54" t="s">
        <v>215</v>
      </c>
      <c r="B140" s="55">
        <v>0</v>
      </c>
      <c r="C140" s="55">
        <v>0</v>
      </c>
      <c r="D140" s="55">
        <f t="shared" si="2"/>
        <v>0</v>
      </c>
    </row>
    <row r="141" spans="1:4">
      <c r="A141" s="46" t="s">
        <v>141</v>
      </c>
      <c r="B141" s="47">
        <v>401832729</v>
      </c>
      <c r="C141" s="47">
        <v>500000</v>
      </c>
      <c r="D141" s="47">
        <f t="shared" si="2"/>
        <v>-355121965.16500002</v>
      </c>
    </row>
    <row r="142" spans="1:4">
      <c r="A142" s="54" t="s">
        <v>72</v>
      </c>
      <c r="B142" s="55">
        <v>0</v>
      </c>
      <c r="C142" s="55">
        <v>0</v>
      </c>
      <c r="D142" s="55">
        <f t="shared" si="2"/>
        <v>0</v>
      </c>
    </row>
    <row r="143" spans="1:4">
      <c r="A143" s="56" t="s">
        <v>128</v>
      </c>
      <c r="B143" s="47">
        <v>42246742</v>
      </c>
      <c r="C143" s="47">
        <v>84584300</v>
      </c>
      <c r="D143" s="47">
        <f t="shared" si="2"/>
        <v>47195933.329999998</v>
      </c>
    </row>
    <row r="144" spans="1:4">
      <c r="A144" s="54" t="s">
        <v>127</v>
      </c>
      <c r="B144" s="55">
        <v>18770610</v>
      </c>
      <c r="C144" s="55">
        <v>0</v>
      </c>
      <c r="D144" s="55">
        <f t="shared" si="2"/>
        <v>-16611989.85</v>
      </c>
    </row>
    <row r="145" spans="1:4">
      <c r="A145" s="56" t="s">
        <v>133</v>
      </c>
      <c r="B145" s="47">
        <v>0</v>
      </c>
      <c r="C145" s="47">
        <v>0</v>
      </c>
      <c r="D145" s="47">
        <f t="shared" si="2"/>
        <v>0</v>
      </c>
    </row>
    <row r="146" spans="1:4">
      <c r="A146" s="54" t="s">
        <v>137</v>
      </c>
      <c r="B146" s="55">
        <v>0</v>
      </c>
      <c r="C146" s="55">
        <v>0</v>
      </c>
      <c r="D146" s="55">
        <f t="shared" si="2"/>
        <v>0</v>
      </c>
    </row>
    <row r="147" spans="1:4">
      <c r="A147" s="46" t="s">
        <v>143</v>
      </c>
      <c r="B147" s="47">
        <v>0</v>
      </c>
      <c r="C147" s="47">
        <v>129411765</v>
      </c>
      <c r="D147" s="47">
        <f t="shared" si="2"/>
        <v>129411765</v>
      </c>
    </row>
    <row r="148" spans="1:4">
      <c r="A148" s="54" t="s">
        <v>132</v>
      </c>
      <c r="B148" s="55">
        <v>228739934.17300001</v>
      </c>
      <c r="C148" s="55">
        <v>2000000</v>
      </c>
      <c r="D148" s="55">
        <f t="shared" si="2"/>
        <v>-200434841.74310499</v>
      </c>
    </row>
    <row r="149" spans="1:4">
      <c r="A149" s="56" t="s">
        <v>144</v>
      </c>
      <c r="B149" s="47">
        <v>428116003.949</v>
      </c>
      <c r="C149" s="47">
        <v>0</v>
      </c>
      <c r="D149" s="47">
        <f t="shared" si="2"/>
        <v>-378882663.494865</v>
      </c>
    </row>
    <row r="150" spans="1:4">
      <c r="A150" s="54" t="s">
        <v>152</v>
      </c>
      <c r="B150" s="55">
        <v>0</v>
      </c>
      <c r="C150" s="55">
        <v>0</v>
      </c>
      <c r="D150" s="55">
        <f t="shared" si="2"/>
        <v>0</v>
      </c>
    </row>
    <row r="151" spans="1:4">
      <c r="A151" s="46" t="s">
        <v>149</v>
      </c>
      <c r="B151" s="47">
        <v>0</v>
      </c>
      <c r="C151" s="47">
        <v>9192964</v>
      </c>
      <c r="D151" s="47">
        <f t="shared" si="2"/>
        <v>9192964</v>
      </c>
    </row>
    <row r="152" spans="1:4">
      <c r="A152" s="54" t="s">
        <v>146</v>
      </c>
      <c r="B152" s="55">
        <v>616133237</v>
      </c>
      <c r="C152" s="55">
        <v>15676822534.48</v>
      </c>
      <c r="D152" s="55">
        <f t="shared" si="2"/>
        <v>15131544619.734999</v>
      </c>
    </row>
    <row r="153" spans="1:4">
      <c r="A153" s="56" t="s">
        <v>148</v>
      </c>
      <c r="B153" s="47">
        <v>44516497154.621002</v>
      </c>
      <c r="C153" s="47">
        <v>41721163028</v>
      </c>
      <c r="D153" s="47">
        <f t="shared" si="2"/>
        <v>2324063046.1604156</v>
      </c>
    </row>
    <row r="154" spans="1:4">
      <c r="A154" s="54" t="s">
        <v>153</v>
      </c>
      <c r="B154" s="55">
        <v>0</v>
      </c>
      <c r="C154" s="55">
        <v>0</v>
      </c>
      <c r="D154" s="55">
        <f t="shared" si="2"/>
        <v>0</v>
      </c>
    </row>
    <row r="155" spans="1:4">
      <c r="A155" s="56" t="s">
        <v>147</v>
      </c>
      <c r="B155" s="47">
        <v>0</v>
      </c>
      <c r="C155" s="47">
        <v>0</v>
      </c>
      <c r="D155" s="47">
        <f t="shared" si="2"/>
        <v>0</v>
      </c>
    </row>
    <row r="156" spans="1:4">
      <c r="A156" s="54" t="s">
        <v>151</v>
      </c>
      <c r="B156" s="55">
        <v>14228423460</v>
      </c>
      <c r="C156" s="55">
        <v>0</v>
      </c>
      <c r="D156" s="55">
        <f t="shared" si="2"/>
        <v>-12592154762.1</v>
      </c>
    </row>
    <row r="157" spans="1:4">
      <c r="A157" s="56" t="s">
        <v>145</v>
      </c>
      <c r="B157" s="47">
        <v>0</v>
      </c>
      <c r="C157" s="47">
        <v>1500000</v>
      </c>
      <c r="D157" s="47">
        <f t="shared" si="2"/>
        <v>1500000</v>
      </c>
    </row>
    <row r="158" spans="1:4">
      <c r="A158" s="54" t="s">
        <v>154</v>
      </c>
      <c r="B158" s="55">
        <v>55359333</v>
      </c>
      <c r="C158" s="55">
        <v>0</v>
      </c>
      <c r="D158" s="55">
        <f t="shared" si="2"/>
        <v>-48993009.704999998</v>
      </c>
    </row>
    <row r="159" spans="1:4" ht="24.75">
      <c r="A159" s="56" t="s">
        <v>277</v>
      </c>
      <c r="B159" s="47">
        <v>0</v>
      </c>
      <c r="C159" s="57">
        <v>0</v>
      </c>
      <c r="D159" s="57">
        <f t="shared" si="2"/>
        <v>0</v>
      </c>
    </row>
    <row r="160" spans="1:4">
      <c r="A160" s="54" t="s">
        <v>155</v>
      </c>
      <c r="B160" s="55">
        <v>77891431</v>
      </c>
      <c r="C160" s="55">
        <v>17000000</v>
      </c>
      <c r="D160" s="55">
        <f t="shared" si="2"/>
        <v>-51933916.435000002</v>
      </c>
    </row>
    <row r="161" spans="1:4">
      <c r="A161" s="46" t="s">
        <v>204</v>
      </c>
      <c r="B161" s="47">
        <v>19770204</v>
      </c>
      <c r="C161" s="47">
        <v>20188691</v>
      </c>
      <c r="D161" s="47">
        <f t="shared" si="2"/>
        <v>2692060.4600000009</v>
      </c>
    </row>
    <row r="162" spans="1:4">
      <c r="A162" s="54" t="s">
        <v>208</v>
      </c>
      <c r="B162" s="55">
        <v>0</v>
      </c>
      <c r="C162" s="55">
        <v>0</v>
      </c>
      <c r="D162" s="55">
        <f t="shared" si="2"/>
        <v>0</v>
      </c>
    </row>
    <row r="163" spans="1:4">
      <c r="A163" s="56" t="s">
        <v>160</v>
      </c>
      <c r="B163" s="47">
        <v>19639612983.841</v>
      </c>
      <c r="C163" s="47">
        <v>816783239</v>
      </c>
      <c r="D163" s="47">
        <f t="shared" si="2"/>
        <v>-16564274251.699284</v>
      </c>
    </row>
    <row r="164" spans="1:4">
      <c r="A164" s="54" t="s">
        <v>156</v>
      </c>
      <c r="B164" s="55">
        <v>538991928</v>
      </c>
      <c r="C164" s="55">
        <v>0</v>
      </c>
      <c r="D164" s="55">
        <f t="shared" si="2"/>
        <v>-477007856.28000003</v>
      </c>
    </row>
    <row r="165" spans="1:4">
      <c r="A165" s="46" t="s">
        <v>158</v>
      </c>
      <c r="B165" s="47">
        <v>0</v>
      </c>
      <c r="C165" s="47">
        <v>0</v>
      </c>
      <c r="D165" s="47">
        <f t="shared" si="2"/>
        <v>0</v>
      </c>
    </row>
    <row r="166" spans="1:4">
      <c r="A166" s="54" t="s">
        <v>263</v>
      </c>
      <c r="B166" s="55">
        <v>13125000</v>
      </c>
      <c r="C166" s="55">
        <v>0</v>
      </c>
      <c r="D166" s="55">
        <f t="shared" si="2"/>
        <v>-11615625</v>
      </c>
    </row>
    <row r="167" spans="1:4">
      <c r="A167" s="56" t="s">
        <v>217</v>
      </c>
      <c r="B167" s="47">
        <v>0</v>
      </c>
      <c r="C167" s="47">
        <v>0</v>
      </c>
      <c r="D167" s="47">
        <f t="shared" si="2"/>
        <v>0</v>
      </c>
    </row>
    <row r="168" spans="1:4">
      <c r="A168" s="54" t="s">
        <v>150</v>
      </c>
      <c r="B168" s="55">
        <v>59361649170.136002</v>
      </c>
      <c r="C168" s="55">
        <v>2459409626</v>
      </c>
      <c r="D168" s="55">
        <f t="shared" si="2"/>
        <v>-50075649889.570358</v>
      </c>
    </row>
    <row r="169" spans="1:4">
      <c r="A169" s="56" t="s">
        <v>157</v>
      </c>
      <c r="B169" s="47">
        <v>13750000</v>
      </c>
      <c r="C169" s="47">
        <v>0</v>
      </c>
      <c r="D169" s="47">
        <f t="shared" si="2"/>
        <v>-12168750</v>
      </c>
    </row>
    <row r="170" spans="1:4">
      <c r="A170" s="54" t="s">
        <v>159</v>
      </c>
      <c r="B170" s="55">
        <v>5751506</v>
      </c>
      <c r="C170" s="55">
        <v>0</v>
      </c>
      <c r="D170" s="55">
        <f t="shared" si="2"/>
        <v>-5090082.8099999996</v>
      </c>
    </row>
    <row r="171" spans="1:4">
      <c r="A171" s="46" t="s">
        <v>162</v>
      </c>
      <c r="B171" s="47">
        <v>0</v>
      </c>
      <c r="C171" s="47">
        <v>0</v>
      </c>
      <c r="D171" s="47">
        <f t="shared" si="2"/>
        <v>0</v>
      </c>
    </row>
    <row r="172" spans="1:4">
      <c r="A172" s="54" t="s">
        <v>161</v>
      </c>
      <c r="B172" s="55">
        <v>7643232888.467</v>
      </c>
      <c r="C172" s="55">
        <v>11075575</v>
      </c>
      <c r="D172" s="55">
        <f t="shared" si="2"/>
        <v>-6753185531.2932949</v>
      </c>
    </row>
    <row r="173" spans="1:4">
      <c r="A173" s="56" t="s">
        <v>163</v>
      </c>
      <c r="B173" s="47">
        <v>0</v>
      </c>
      <c r="C173" s="47">
        <v>0</v>
      </c>
      <c r="D173" s="47">
        <f t="shared" si="2"/>
        <v>0</v>
      </c>
    </row>
    <row r="174" spans="1:4">
      <c r="A174" s="54" t="s">
        <v>164</v>
      </c>
      <c r="B174" s="55">
        <v>2732440764.4000001</v>
      </c>
      <c r="C174" s="55">
        <v>1477038792</v>
      </c>
      <c r="D174" s="55">
        <f t="shared" si="2"/>
        <v>-941171284.49399996</v>
      </c>
    </row>
    <row r="175" spans="1:4">
      <c r="A175" s="56" t="s">
        <v>165</v>
      </c>
      <c r="B175" s="47">
        <v>79345349</v>
      </c>
      <c r="C175" s="47">
        <v>1170000</v>
      </c>
      <c r="D175" s="47">
        <f t="shared" si="2"/>
        <v>-69050633.864999995</v>
      </c>
    </row>
    <row r="176" spans="1:4">
      <c r="A176" s="54" t="s">
        <v>166</v>
      </c>
      <c r="B176" s="55">
        <v>49708762</v>
      </c>
      <c r="C176" s="55">
        <v>0</v>
      </c>
      <c r="D176" s="55">
        <f t="shared" si="2"/>
        <v>-43992254.369999997</v>
      </c>
    </row>
    <row r="177" spans="1:4">
      <c r="A177" s="46" t="s">
        <v>167</v>
      </c>
      <c r="B177" s="47">
        <v>144954860</v>
      </c>
      <c r="C177" s="47">
        <v>395534755</v>
      </c>
      <c r="D177" s="47">
        <f t="shared" si="2"/>
        <v>267249703.90000001</v>
      </c>
    </row>
    <row r="178" spans="1:4">
      <c r="A178" s="54" t="s">
        <v>76</v>
      </c>
      <c r="B178" s="55">
        <v>15250788846.177</v>
      </c>
      <c r="C178" s="55">
        <v>166069631</v>
      </c>
      <c r="D178" s="55">
        <f t="shared" si="2"/>
        <v>-13330878497.866646</v>
      </c>
    </row>
    <row r="179" spans="1:4">
      <c r="A179" s="56" t="s">
        <v>168</v>
      </c>
      <c r="B179" s="47">
        <v>61164781886.929001</v>
      </c>
      <c r="C179" s="47">
        <v>822092903</v>
      </c>
      <c r="D179" s="47">
        <f t="shared" si="2"/>
        <v>-53308739066.932167</v>
      </c>
    </row>
    <row r="180" spans="1:4">
      <c r="A180" s="54" t="s">
        <v>169</v>
      </c>
      <c r="B180" s="55">
        <v>3147462</v>
      </c>
      <c r="C180" s="55">
        <v>30043216</v>
      </c>
      <c r="D180" s="55">
        <f t="shared" si="2"/>
        <v>27257712.129999999</v>
      </c>
    </row>
    <row r="181" spans="1:4">
      <c r="A181" s="56" t="s">
        <v>65</v>
      </c>
      <c r="B181" s="47">
        <v>0</v>
      </c>
      <c r="C181" s="47">
        <v>0</v>
      </c>
      <c r="D181" s="47">
        <f t="shared" si="2"/>
        <v>0</v>
      </c>
    </row>
    <row r="182" spans="1:4">
      <c r="A182" s="54" t="s">
        <v>111</v>
      </c>
      <c r="B182" s="55">
        <v>0</v>
      </c>
      <c r="C182" s="55">
        <v>0</v>
      </c>
      <c r="D182" s="55">
        <f t="shared" si="2"/>
        <v>0</v>
      </c>
    </row>
    <row r="183" spans="1:4">
      <c r="A183" s="46" t="s">
        <v>176</v>
      </c>
      <c r="B183" s="47">
        <v>75292640.069999993</v>
      </c>
      <c r="C183" s="47">
        <v>0</v>
      </c>
      <c r="D183" s="47">
        <f t="shared" si="2"/>
        <v>-66633986.461949997</v>
      </c>
    </row>
    <row r="184" spans="1:4">
      <c r="A184" s="54" t="s">
        <v>118</v>
      </c>
      <c r="B184" s="55">
        <v>0</v>
      </c>
      <c r="C184" s="55">
        <v>0</v>
      </c>
      <c r="D184" s="55">
        <f t="shared" si="2"/>
        <v>0</v>
      </c>
    </row>
    <row r="185" spans="1:4">
      <c r="A185" s="46" t="s">
        <v>181</v>
      </c>
      <c r="B185" s="47">
        <v>0</v>
      </c>
      <c r="C185" s="47">
        <v>0</v>
      </c>
      <c r="D185" s="47">
        <f t="shared" si="2"/>
        <v>0</v>
      </c>
    </row>
    <row r="186" spans="1:4">
      <c r="A186" s="54" t="s">
        <v>171</v>
      </c>
      <c r="B186" s="55">
        <v>0</v>
      </c>
      <c r="C186" s="55">
        <v>0</v>
      </c>
      <c r="D186" s="55">
        <f t="shared" si="2"/>
        <v>0</v>
      </c>
    </row>
    <row r="187" spans="1:4">
      <c r="A187" s="56" t="s">
        <v>20</v>
      </c>
      <c r="B187" s="47">
        <v>0</v>
      </c>
      <c r="C187" s="47">
        <v>300000</v>
      </c>
      <c r="D187" s="47">
        <f t="shared" si="2"/>
        <v>300000</v>
      </c>
    </row>
    <row r="188" spans="1:4">
      <c r="A188" s="54" t="s">
        <v>185</v>
      </c>
      <c r="B188" s="55">
        <v>0</v>
      </c>
      <c r="C188" s="55">
        <v>0</v>
      </c>
      <c r="D188" s="55">
        <f t="shared" si="2"/>
        <v>0</v>
      </c>
    </row>
    <row r="189" spans="1:4">
      <c r="A189" s="46" t="s">
        <v>182</v>
      </c>
      <c r="B189" s="47">
        <v>4523820097</v>
      </c>
      <c r="C189" s="47">
        <v>601439099</v>
      </c>
      <c r="D189" s="47">
        <f t="shared" si="2"/>
        <v>-3402141686.8450003</v>
      </c>
    </row>
    <row r="190" spans="1:4">
      <c r="A190" s="54" t="s">
        <v>172</v>
      </c>
      <c r="B190" s="55">
        <v>18009470</v>
      </c>
      <c r="C190" s="55">
        <v>0</v>
      </c>
      <c r="D190" s="55">
        <f t="shared" si="2"/>
        <v>-15938380.949999999</v>
      </c>
    </row>
    <row r="191" spans="1:4">
      <c r="A191" s="46" t="s">
        <v>180</v>
      </c>
      <c r="B191" s="47">
        <v>2207250596</v>
      </c>
      <c r="C191" s="47">
        <v>4792000</v>
      </c>
      <c r="D191" s="47">
        <f t="shared" si="2"/>
        <v>-1948624777.46</v>
      </c>
    </row>
    <row r="192" spans="1:4">
      <c r="A192" s="54" t="s">
        <v>175</v>
      </c>
      <c r="B192" s="55">
        <v>13946199796.174</v>
      </c>
      <c r="C192" s="55">
        <v>12878722844</v>
      </c>
      <c r="D192" s="55">
        <f t="shared" si="2"/>
        <v>536336024.38600922</v>
      </c>
    </row>
    <row r="193" spans="1:4">
      <c r="A193" s="46" t="s">
        <v>179</v>
      </c>
      <c r="B193" s="47">
        <v>429339650</v>
      </c>
      <c r="C193" s="47">
        <v>3093836</v>
      </c>
      <c r="D193" s="47">
        <f t="shared" si="2"/>
        <v>-376871754.25</v>
      </c>
    </row>
    <row r="194" spans="1:4">
      <c r="A194" s="54" t="s">
        <v>177</v>
      </c>
      <c r="B194" s="55">
        <v>4769118</v>
      </c>
      <c r="C194" s="55">
        <v>199989</v>
      </c>
      <c r="D194" s="55">
        <f t="shared" si="2"/>
        <v>-4020680.4299999997</v>
      </c>
    </row>
    <row r="195" spans="1:4">
      <c r="A195" s="56" t="s">
        <v>183</v>
      </c>
      <c r="B195" s="53">
        <v>0</v>
      </c>
      <c r="C195" s="53">
        <v>0</v>
      </c>
      <c r="D195" s="53">
        <f t="shared" si="2"/>
        <v>0</v>
      </c>
    </row>
    <row r="196" spans="1:4">
      <c r="A196" s="54" t="s">
        <v>173</v>
      </c>
      <c r="B196" s="55">
        <v>400000</v>
      </c>
      <c r="C196" s="55">
        <v>500000</v>
      </c>
      <c r="D196" s="55">
        <f t="shared" si="2"/>
        <v>146000</v>
      </c>
    </row>
    <row r="197" spans="1:4">
      <c r="A197" s="56" t="s">
        <v>120</v>
      </c>
      <c r="B197" s="47">
        <v>24730040</v>
      </c>
      <c r="C197" s="47">
        <v>28160000</v>
      </c>
      <c r="D197" s="47">
        <f t="shared" si="2"/>
        <v>6273914.6000000015</v>
      </c>
    </row>
    <row r="198" spans="1:4">
      <c r="A198" s="54" t="s">
        <v>174</v>
      </c>
      <c r="B198" s="55">
        <v>4800721073</v>
      </c>
      <c r="C198" s="55">
        <v>0</v>
      </c>
      <c r="D198" s="55">
        <f t="shared" ref="D198:D229" si="3">C198-(0.885*B198)</f>
        <v>-4248638149.605</v>
      </c>
    </row>
    <row r="199" spans="1:4">
      <c r="A199" s="56" t="s">
        <v>43</v>
      </c>
      <c r="B199" s="59">
        <v>13979494319.908001</v>
      </c>
      <c r="C199" s="59">
        <v>1428291825</v>
      </c>
      <c r="D199" s="59">
        <f t="shared" si="3"/>
        <v>-10943560648.118582</v>
      </c>
    </row>
    <row r="200" spans="1:4">
      <c r="A200" s="54" t="s">
        <v>184</v>
      </c>
      <c r="B200" s="55">
        <v>0</v>
      </c>
      <c r="C200" s="55">
        <v>0</v>
      </c>
      <c r="D200" s="55">
        <f t="shared" si="3"/>
        <v>0</v>
      </c>
    </row>
    <row r="201" spans="1:4">
      <c r="A201" s="46" t="s">
        <v>178</v>
      </c>
      <c r="B201" s="47">
        <v>0</v>
      </c>
      <c r="C201" s="47">
        <v>0</v>
      </c>
      <c r="D201" s="47">
        <f t="shared" si="3"/>
        <v>0</v>
      </c>
    </row>
    <row r="202" spans="1:4">
      <c r="A202" s="54" t="s">
        <v>188</v>
      </c>
      <c r="B202" s="55">
        <v>61003633.178999998</v>
      </c>
      <c r="C202" s="55">
        <v>450000</v>
      </c>
      <c r="D202" s="55">
        <f t="shared" si="3"/>
        <v>-53538215.363414995</v>
      </c>
    </row>
    <row r="203" spans="1:4">
      <c r="A203" s="56" t="s">
        <v>187</v>
      </c>
      <c r="B203" s="47">
        <v>0</v>
      </c>
      <c r="C203" s="47">
        <v>3000000</v>
      </c>
      <c r="D203" s="47">
        <f t="shared" si="3"/>
        <v>3000000</v>
      </c>
    </row>
    <row r="204" spans="1:4">
      <c r="A204" s="54" t="s">
        <v>201</v>
      </c>
      <c r="B204" s="55">
        <v>460899182</v>
      </c>
      <c r="C204" s="55">
        <v>4329316</v>
      </c>
      <c r="D204" s="55">
        <f t="shared" si="3"/>
        <v>-403566460.06999999</v>
      </c>
    </row>
    <row r="205" spans="1:4">
      <c r="A205" s="46" t="s">
        <v>202</v>
      </c>
      <c r="B205" s="53">
        <v>8746013</v>
      </c>
      <c r="C205" s="53">
        <v>9720000</v>
      </c>
      <c r="D205" s="53">
        <f t="shared" si="3"/>
        <v>1979778.4950000001</v>
      </c>
    </row>
    <row r="206" spans="1:4">
      <c r="A206" s="54" t="s">
        <v>190</v>
      </c>
      <c r="B206" s="55">
        <v>481680</v>
      </c>
      <c r="C206" s="55">
        <v>1832444265</v>
      </c>
      <c r="D206" s="55">
        <f t="shared" si="3"/>
        <v>1832017978.2</v>
      </c>
    </row>
    <row r="207" spans="1:4">
      <c r="A207" s="46" t="s">
        <v>51</v>
      </c>
      <c r="B207" s="47">
        <v>0</v>
      </c>
      <c r="C207" s="47">
        <v>0</v>
      </c>
      <c r="D207" s="47">
        <f t="shared" si="3"/>
        <v>0</v>
      </c>
    </row>
    <row r="208" spans="1:4">
      <c r="A208" s="54" t="s">
        <v>55</v>
      </c>
      <c r="B208" s="55">
        <v>20315457</v>
      </c>
      <c r="C208" s="55">
        <v>0</v>
      </c>
      <c r="D208" s="55">
        <f t="shared" si="3"/>
        <v>-17979179.445</v>
      </c>
    </row>
    <row r="209" spans="1:4">
      <c r="A209" s="56" t="s">
        <v>191</v>
      </c>
      <c r="B209" s="53">
        <v>0</v>
      </c>
      <c r="C209" s="53">
        <v>0</v>
      </c>
      <c r="D209" s="53">
        <f t="shared" si="3"/>
        <v>0</v>
      </c>
    </row>
    <row r="210" spans="1:4">
      <c r="A210" s="54" t="s">
        <v>193</v>
      </c>
      <c r="B210" s="55">
        <v>190961247044.677</v>
      </c>
      <c r="C210" s="55">
        <v>208294159</v>
      </c>
      <c r="D210" s="55">
        <f t="shared" si="3"/>
        <v>-168792409475.53915</v>
      </c>
    </row>
    <row r="211" spans="1:4">
      <c r="A211" s="46" t="s">
        <v>192</v>
      </c>
      <c r="B211" s="53">
        <v>147646242410.922</v>
      </c>
      <c r="C211" s="53">
        <v>4622660801</v>
      </c>
      <c r="D211" s="53">
        <f t="shared" si="3"/>
        <v>-126044263732.66597</v>
      </c>
    </row>
    <row r="212" spans="1:4">
      <c r="A212" s="54" t="s">
        <v>194</v>
      </c>
      <c r="B212" s="55">
        <v>12071967</v>
      </c>
      <c r="C212" s="55">
        <v>0</v>
      </c>
      <c r="D212" s="55">
        <f t="shared" si="3"/>
        <v>-10683690.795</v>
      </c>
    </row>
    <row r="213" spans="1:4">
      <c r="A213" s="46" t="s">
        <v>197</v>
      </c>
      <c r="B213" s="53">
        <v>0</v>
      </c>
      <c r="C213" s="53">
        <v>0</v>
      </c>
      <c r="D213" s="53">
        <f t="shared" si="3"/>
        <v>0</v>
      </c>
    </row>
    <row r="214" spans="1:4">
      <c r="A214" s="54" t="s">
        <v>199</v>
      </c>
      <c r="B214" s="55">
        <v>258103146</v>
      </c>
      <c r="C214" s="55">
        <v>0</v>
      </c>
      <c r="D214" s="55">
        <f t="shared" si="3"/>
        <v>-228421284.21000001</v>
      </c>
    </row>
    <row r="215" spans="1:4">
      <c r="A215" s="56" t="s">
        <v>196</v>
      </c>
      <c r="B215" s="47">
        <v>3548115218.2600002</v>
      </c>
      <c r="C215" s="47">
        <v>11745411</v>
      </c>
      <c r="D215" s="47">
        <f t="shared" si="3"/>
        <v>-3128336557.1601005</v>
      </c>
    </row>
    <row r="216" spans="1:4">
      <c r="A216" s="54" t="s">
        <v>195</v>
      </c>
      <c r="B216" s="55">
        <v>0</v>
      </c>
      <c r="C216" s="55">
        <v>0</v>
      </c>
      <c r="D216" s="55">
        <f t="shared" si="3"/>
        <v>0</v>
      </c>
    </row>
    <row r="217" spans="1:4">
      <c r="A217" s="46" t="s">
        <v>189</v>
      </c>
      <c r="B217" s="47">
        <v>101226707.45200001</v>
      </c>
      <c r="C217" s="47">
        <v>0</v>
      </c>
      <c r="D217" s="47">
        <f t="shared" si="3"/>
        <v>-89585636.095020011</v>
      </c>
    </row>
    <row r="218" spans="1:4">
      <c r="A218" s="54" t="s">
        <v>198</v>
      </c>
      <c r="B218" s="55">
        <v>45188876815.511002</v>
      </c>
      <c r="C218" s="55">
        <v>11543576751</v>
      </c>
      <c r="D218" s="55">
        <f t="shared" si="3"/>
        <v>-28448579230.727234</v>
      </c>
    </row>
    <row r="219" spans="1:4">
      <c r="A219" s="51" t="s">
        <v>200</v>
      </c>
      <c r="B219" s="53">
        <v>0</v>
      </c>
      <c r="C219" s="53">
        <v>0</v>
      </c>
      <c r="D219" s="53">
        <f t="shared" si="3"/>
        <v>0</v>
      </c>
    </row>
    <row r="220" spans="1:4">
      <c r="A220" s="54" t="s">
        <v>203</v>
      </c>
      <c r="B220" s="55">
        <v>1181959453.3770001</v>
      </c>
      <c r="C220" s="55">
        <v>3455433753</v>
      </c>
      <c r="D220" s="55">
        <f t="shared" si="3"/>
        <v>2409399636.7613549</v>
      </c>
    </row>
    <row r="221" spans="1:4">
      <c r="A221" s="56" t="s">
        <v>207</v>
      </c>
      <c r="B221" s="47">
        <v>371250000</v>
      </c>
      <c r="C221" s="47">
        <v>17104234</v>
      </c>
      <c r="D221" s="47">
        <f t="shared" si="3"/>
        <v>-311452016</v>
      </c>
    </row>
    <row r="222" spans="1:4">
      <c r="A222" s="54" t="s">
        <v>213</v>
      </c>
      <c r="B222" s="55">
        <v>0</v>
      </c>
      <c r="C222" s="55">
        <v>0</v>
      </c>
      <c r="D222" s="55">
        <f t="shared" si="3"/>
        <v>0</v>
      </c>
    </row>
    <row r="223" spans="1:4">
      <c r="A223" s="56" t="s">
        <v>209</v>
      </c>
      <c r="B223" s="53">
        <v>0</v>
      </c>
      <c r="C223" s="53">
        <v>0</v>
      </c>
      <c r="D223" s="53">
        <f t="shared" si="3"/>
        <v>0</v>
      </c>
    </row>
    <row r="224" spans="1:4">
      <c r="A224" s="54" t="s">
        <v>210</v>
      </c>
      <c r="B224" s="55">
        <v>623612289</v>
      </c>
      <c r="C224" s="55">
        <v>200000</v>
      </c>
      <c r="D224" s="55">
        <f t="shared" si="3"/>
        <v>-551696875.76499999</v>
      </c>
    </row>
    <row r="225" spans="1:4">
      <c r="A225" s="51" t="s">
        <v>212</v>
      </c>
      <c r="B225" s="53">
        <v>1689981947.7750001</v>
      </c>
      <c r="C225" s="53">
        <v>52741359426</v>
      </c>
      <c r="D225" s="53">
        <f t="shared" si="3"/>
        <v>51245725402.219124</v>
      </c>
    </row>
    <row r="226" spans="1:4">
      <c r="A226" s="54" t="s">
        <v>214</v>
      </c>
      <c r="B226" s="55">
        <v>0</v>
      </c>
      <c r="C226" s="55">
        <v>0</v>
      </c>
      <c r="D226" s="55">
        <f t="shared" si="3"/>
        <v>0</v>
      </c>
    </row>
    <row r="227" spans="1:4">
      <c r="A227" s="56" t="s">
        <v>216</v>
      </c>
      <c r="B227" s="53">
        <v>0</v>
      </c>
      <c r="C227" s="53">
        <v>0</v>
      </c>
      <c r="D227" s="53">
        <f t="shared" si="3"/>
        <v>0</v>
      </c>
    </row>
    <row r="228" spans="1:4">
      <c r="A228" s="54" t="s">
        <v>219</v>
      </c>
      <c r="B228" s="55">
        <v>2000000</v>
      </c>
      <c r="C228" s="55">
        <v>0</v>
      </c>
      <c r="D228" s="55">
        <f t="shared" si="3"/>
        <v>-1770000</v>
      </c>
    </row>
    <row r="229" spans="1:4">
      <c r="A229" s="56" t="s">
        <v>220</v>
      </c>
      <c r="B229" s="53">
        <v>0</v>
      </c>
      <c r="C229" s="53">
        <v>0</v>
      </c>
      <c r="D229" s="53">
        <f t="shared" si="3"/>
        <v>0</v>
      </c>
    </row>
    <row r="230" spans="1:4">
      <c r="A230" s="73" t="s">
        <v>264</v>
      </c>
      <c r="B230" s="73">
        <v>1823251492073.9651</v>
      </c>
      <c r="C230" s="73">
        <v>526663348115.02002</v>
      </c>
      <c r="D230" s="73">
        <f>SUM(D5:D229)</f>
        <v>-1086914222370.4393</v>
      </c>
    </row>
    <row r="231" spans="1:4">
      <c r="A231" s="27" t="s">
        <v>252</v>
      </c>
      <c r="B231" s="29"/>
      <c r="C231" s="29"/>
      <c r="D231" s="29"/>
    </row>
    <row r="232" spans="1:4">
      <c r="A232" s="27" t="s">
        <v>299</v>
      </c>
    </row>
  </sheetData>
  <pageMargins left="0.70866141732283472" right="0.70866141732283472" top="0.74803149606299213" bottom="0.74803149606299213" header="0.31496062992125984" footer="0.31496062992125984"/>
  <pageSetup paperSize="9" firstPageNumber="253" orientation="portrait" useFirstPageNumber="1" horizontalDpi="0" verticalDpi="0" r:id="rId1"/>
  <headerFooter>
    <oddHeader>&amp;L&amp;"Arial,Normal"&amp;8Institut National de la Statistique et de l'Analyse Economique&amp;R&amp;"Arial,Normal"&amp;8Annuaire statistique 2018</oddHeader>
    <oddFooter>&amp;L&amp;"Arial,Normal"&amp;8Echanges extérieurs&amp;R&amp;"Arial,Gras"&amp;8&amp;P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G25"/>
  <sheetViews>
    <sheetView view="pageLayout" topLeftCell="A28" workbookViewId="0">
      <selection activeCell="G19" sqref="G19"/>
    </sheetView>
  </sheetViews>
  <sheetFormatPr baseColWidth="10" defaultRowHeight="15"/>
  <cols>
    <col min="1" max="1" width="12.5703125" style="2" customWidth="1"/>
    <col min="2" max="2" width="3.140625" style="2" customWidth="1"/>
    <col min="3" max="4" width="14.5703125" style="2" customWidth="1"/>
    <col min="5" max="5" width="14.85546875" style="2" customWidth="1"/>
    <col min="6" max="7" width="14.5703125" style="2" customWidth="1"/>
    <col min="8" max="16384" width="11.42578125" style="2"/>
  </cols>
  <sheetData>
    <row r="1" spans="1:7">
      <c r="A1" s="9" t="s">
        <v>271</v>
      </c>
    </row>
    <row r="3" spans="1:7" ht="18.75" customHeight="1">
      <c r="A3" s="41" t="s">
        <v>235</v>
      </c>
      <c r="B3" s="33"/>
      <c r="C3" s="44">
        <v>2014</v>
      </c>
      <c r="D3" s="44">
        <v>2015</v>
      </c>
      <c r="E3" s="44">
        <v>2016</v>
      </c>
      <c r="F3" s="44">
        <v>2017</v>
      </c>
      <c r="G3" s="44">
        <v>2018</v>
      </c>
    </row>
    <row r="4" spans="1:7">
      <c r="A4" s="83" t="s">
        <v>225</v>
      </c>
      <c r="B4" s="25" t="s">
        <v>226</v>
      </c>
      <c r="C4" s="14">
        <v>2658110382</v>
      </c>
      <c r="D4" s="14">
        <v>2259025595</v>
      </c>
      <c r="E4" s="14">
        <v>2696453502.73</v>
      </c>
      <c r="F4" s="14">
        <v>5928893539</v>
      </c>
      <c r="G4" s="14">
        <v>6032330214</v>
      </c>
    </row>
    <row r="5" spans="1:7">
      <c r="A5" s="81"/>
      <c r="B5" s="25" t="s">
        <v>227</v>
      </c>
      <c r="C5" s="14">
        <v>2597189001.0970001</v>
      </c>
      <c r="D5" s="14">
        <v>1384239086</v>
      </c>
      <c r="E5" s="14">
        <v>597631821</v>
      </c>
      <c r="F5" s="14">
        <v>802954598.57599998</v>
      </c>
      <c r="G5" s="14">
        <v>2060484953.983</v>
      </c>
    </row>
    <row r="6" spans="1:7">
      <c r="A6" s="81"/>
      <c r="B6" s="60" t="s">
        <v>228</v>
      </c>
      <c r="C6" s="16">
        <f>C4-0.853*C5</f>
        <v>442708164.06425905</v>
      </c>
      <c r="D6" s="16">
        <f>D4-0.853*D5</f>
        <v>1078269654.642</v>
      </c>
      <c r="E6" s="16">
        <f>E4-0.885*E5</f>
        <v>2167549341.145</v>
      </c>
      <c r="F6" s="16">
        <f>F4-0.885*F5</f>
        <v>5218278719.2602396</v>
      </c>
      <c r="G6" s="16">
        <f t="shared" ref="G6" si="0">G4-0.885*G5</f>
        <v>4208801029.7250452</v>
      </c>
    </row>
    <row r="7" spans="1:7">
      <c r="A7" s="84" t="s">
        <v>234</v>
      </c>
      <c r="B7" s="61" t="s">
        <v>226</v>
      </c>
      <c r="C7" s="15">
        <v>9098463216</v>
      </c>
      <c r="D7" s="15">
        <v>6252913743</v>
      </c>
      <c r="E7" s="15">
        <v>7144344711</v>
      </c>
      <c r="F7" s="15">
        <v>6891012118</v>
      </c>
      <c r="G7" s="15">
        <v>5804764999</v>
      </c>
    </row>
    <row r="8" spans="1:7">
      <c r="A8" s="84"/>
      <c r="B8" s="61" t="s">
        <v>227</v>
      </c>
      <c r="C8" s="15">
        <v>19208184325.991001</v>
      </c>
      <c r="D8" s="15">
        <v>28956487608.323002</v>
      </c>
      <c r="E8" s="15">
        <v>16442441530.955</v>
      </c>
      <c r="F8" s="15">
        <v>30654154012.619999</v>
      </c>
      <c r="G8" s="15">
        <v>34984855789.160004</v>
      </c>
    </row>
    <row r="9" spans="1:7">
      <c r="A9" s="84"/>
      <c r="B9" s="62" t="s">
        <v>228</v>
      </c>
      <c r="C9" s="63">
        <f>C7-0.853*C8</f>
        <v>-7286118014.0703239</v>
      </c>
      <c r="D9" s="63">
        <f>D7-0.853*D8</f>
        <v>-18446970186.899521</v>
      </c>
      <c r="E9" s="63">
        <f>E7-0.885*E8</f>
        <v>-7407216043.8951759</v>
      </c>
      <c r="F9" s="63">
        <f>F7-0.885*F8</f>
        <v>-20237914183.168701</v>
      </c>
      <c r="G9" s="63">
        <f>G7-0.885*G8</f>
        <v>-25156832374.406605</v>
      </c>
    </row>
    <row r="10" spans="1:7">
      <c r="A10" s="81" t="s">
        <v>229</v>
      </c>
      <c r="B10" s="25" t="s">
        <v>226</v>
      </c>
      <c r="C10" s="14">
        <v>0</v>
      </c>
      <c r="D10" s="14">
        <v>3000000</v>
      </c>
      <c r="E10" s="14">
        <v>0</v>
      </c>
      <c r="F10" s="14">
        <v>32303372</v>
      </c>
      <c r="G10" s="14">
        <v>4851600</v>
      </c>
    </row>
    <row r="11" spans="1:7">
      <c r="A11" s="81"/>
      <c r="B11" s="25" t="s">
        <v>227</v>
      </c>
      <c r="C11" s="14">
        <v>257714650</v>
      </c>
      <c r="D11" s="14">
        <v>984373949</v>
      </c>
      <c r="E11" s="14">
        <v>337636000</v>
      </c>
      <c r="F11" s="14">
        <v>0</v>
      </c>
      <c r="G11" s="14">
        <v>6989309</v>
      </c>
    </row>
    <row r="12" spans="1:7">
      <c r="A12" s="81"/>
      <c r="B12" s="60" t="s">
        <v>228</v>
      </c>
      <c r="C12" s="16">
        <f>C10-0.853*C11</f>
        <v>-219830596.44999999</v>
      </c>
      <c r="D12" s="16">
        <v>-981373949</v>
      </c>
      <c r="E12" s="16">
        <f>E10-0.885*E11</f>
        <v>-298807860</v>
      </c>
      <c r="F12" s="16">
        <f>F10-0.885*F11</f>
        <v>32303372</v>
      </c>
      <c r="G12" s="16">
        <f t="shared" ref="G12" si="1">G10-0.885*G11</f>
        <v>-1333938.4649999999</v>
      </c>
    </row>
    <row r="13" spans="1:7">
      <c r="A13" s="84" t="s">
        <v>230</v>
      </c>
      <c r="B13" s="61" t="s">
        <v>226</v>
      </c>
      <c r="C13" s="15">
        <v>853605582</v>
      </c>
      <c r="D13" s="15">
        <v>240917519</v>
      </c>
      <c r="E13" s="15">
        <v>347398544</v>
      </c>
      <c r="F13" s="15">
        <v>764238365</v>
      </c>
      <c r="G13" s="15">
        <v>4792000</v>
      </c>
    </row>
    <row r="14" spans="1:7">
      <c r="A14" s="84"/>
      <c r="B14" s="61" t="s">
        <v>227</v>
      </c>
      <c r="C14" s="15">
        <v>342145717</v>
      </c>
      <c r="D14" s="15">
        <v>499538924</v>
      </c>
      <c r="E14" s="15">
        <v>536468513</v>
      </c>
      <c r="F14" s="15">
        <v>270258847.61000001</v>
      </c>
      <c r="G14" s="15">
        <v>2207250596</v>
      </c>
    </row>
    <row r="15" spans="1:7">
      <c r="A15" s="84"/>
      <c r="B15" s="62" t="s">
        <v>228</v>
      </c>
      <c r="C15" s="63">
        <f>C13-0.853*C14</f>
        <v>561755285.39899993</v>
      </c>
      <c r="D15" s="63">
        <f>D13-0.853*D14</f>
        <v>-185189183.17199999</v>
      </c>
      <c r="E15" s="63">
        <f>E13-0.885*E14</f>
        <v>-127376090.005</v>
      </c>
      <c r="F15" s="63">
        <f>F13-0.885*F14</f>
        <v>525059284.86514997</v>
      </c>
      <c r="G15" s="63">
        <f t="shared" ref="G15" si="2">G13-0.885*G14</f>
        <v>-1948624777.46</v>
      </c>
    </row>
    <row r="16" spans="1:7">
      <c r="A16" s="81" t="s">
        <v>231</v>
      </c>
      <c r="B16" s="25" t="s">
        <v>226</v>
      </c>
      <c r="C16" s="14">
        <v>28120353932</v>
      </c>
      <c r="D16" s="14">
        <v>35250925354</v>
      </c>
      <c r="E16" s="14">
        <v>14592819814</v>
      </c>
      <c r="F16" s="14">
        <v>16703755182</v>
      </c>
      <c r="G16" s="14">
        <v>2129692244</v>
      </c>
    </row>
    <row r="17" spans="1:7">
      <c r="A17" s="81"/>
      <c r="B17" s="25" t="s">
        <v>227</v>
      </c>
      <c r="C17" s="14">
        <v>1214923802.6760001</v>
      </c>
      <c r="D17" s="14">
        <v>677630374.05599999</v>
      </c>
      <c r="E17" s="14">
        <v>400977891.67000002</v>
      </c>
      <c r="F17" s="14">
        <v>1113569523.9860001</v>
      </c>
      <c r="G17" s="14">
        <v>1187276856</v>
      </c>
    </row>
    <row r="18" spans="1:7">
      <c r="A18" s="81"/>
      <c r="B18" s="60" t="s">
        <v>228</v>
      </c>
      <c r="C18" s="16">
        <f>C16-0.853*C17</f>
        <v>27084023928.317371</v>
      </c>
      <c r="D18" s="16">
        <f>D16-0.853*D17</f>
        <v>34672906644.930229</v>
      </c>
      <c r="E18" s="16">
        <f>E16-0.885*E17</f>
        <v>14237954379.872049</v>
      </c>
      <c r="F18" s="16">
        <f>F16-0.885*F17</f>
        <v>15718246153.27239</v>
      </c>
      <c r="G18" s="16">
        <f t="shared" ref="G18" si="3">G16-0.885*G17</f>
        <v>1078952226.4400001</v>
      </c>
    </row>
    <row r="19" spans="1:7">
      <c r="A19" s="84" t="s">
        <v>232</v>
      </c>
      <c r="B19" s="61" t="s">
        <v>226</v>
      </c>
      <c r="C19" s="15">
        <v>192952590</v>
      </c>
      <c r="D19" s="15">
        <v>1681998819</v>
      </c>
      <c r="E19" s="15">
        <v>366320599</v>
      </c>
      <c r="F19" s="15">
        <v>935385550.79999995</v>
      </c>
      <c r="G19" s="15">
        <v>41721163028</v>
      </c>
    </row>
    <row r="20" spans="1:7">
      <c r="A20" s="84"/>
      <c r="B20" s="61" t="s">
        <v>227</v>
      </c>
      <c r="C20" s="15">
        <v>7819305390.9680004</v>
      </c>
      <c r="D20" s="15">
        <v>8961869534.7129993</v>
      </c>
      <c r="E20" s="15">
        <v>6763358158.8669996</v>
      </c>
      <c r="F20" s="15">
        <v>5409185559.21</v>
      </c>
      <c r="G20" s="15">
        <v>44516497154.621002</v>
      </c>
    </row>
    <row r="21" spans="1:7">
      <c r="A21" s="84"/>
      <c r="B21" s="62" t="s">
        <v>228</v>
      </c>
      <c r="C21" s="63">
        <f>C19-0.853*C20</f>
        <v>-6476914908.4957047</v>
      </c>
      <c r="D21" s="63">
        <f>D19-0.853*D20</f>
        <v>-5962475894.1101885</v>
      </c>
      <c r="E21" s="63">
        <f>E19-0.885*E20</f>
        <v>-5619251371.5972948</v>
      </c>
      <c r="F21" s="63">
        <f>F19-0.885*F20</f>
        <v>-3851743669.1008501</v>
      </c>
      <c r="G21" s="63">
        <f t="shared" ref="G21" si="4">G19-0.885*G20</f>
        <v>2324063046.1604156</v>
      </c>
    </row>
    <row r="22" spans="1:7">
      <c r="A22" s="81" t="s">
        <v>233</v>
      </c>
      <c r="B22" s="25" t="s">
        <v>226</v>
      </c>
      <c r="C22" s="14">
        <v>9480270098</v>
      </c>
      <c r="D22" s="14">
        <v>6397222941</v>
      </c>
      <c r="E22" s="14">
        <v>8841847867</v>
      </c>
      <c r="F22" s="14">
        <v>7808579382.3900003</v>
      </c>
      <c r="G22" s="14">
        <v>4622660801</v>
      </c>
    </row>
    <row r="23" spans="1:7">
      <c r="A23" s="81"/>
      <c r="B23" s="25" t="s">
        <v>227</v>
      </c>
      <c r="C23" s="72">
        <v>131408754473.13</v>
      </c>
      <c r="D23" s="14">
        <v>129850152629.92</v>
      </c>
      <c r="E23" s="14">
        <v>108687503033.87199</v>
      </c>
      <c r="F23" s="47">
        <v>125470878370.651</v>
      </c>
      <c r="G23" s="47">
        <v>147646242410.922</v>
      </c>
    </row>
    <row r="24" spans="1:7">
      <c r="A24" s="82"/>
      <c r="B24" s="60" t="s">
        <v>228</v>
      </c>
      <c r="C24" s="16">
        <f>C22-0.853*C23</f>
        <v>-102611397467.5799</v>
      </c>
      <c r="D24" s="16">
        <f>D22-0.853*D23</f>
        <v>-104364957252.32176</v>
      </c>
      <c r="E24" s="16">
        <f>E22-0.885*E23</f>
        <v>-87346592317.976715</v>
      </c>
      <c r="F24" s="79">
        <f>F22-0.885*F23</f>
        <v>-103233147975.63614</v>
      </c>
      <c r="G24" s="79">
        <f t="shared" ref="G24" si="5">G22-0.885*G23</f>
        <v>-126044263732.66597</v>
      </c>
    </row>
    <row r="25" spans="1:7">
      <c r="A25" s="27" t="s">
        <v>252</v>
      </c>
    </row>
  </sheetData>
  <mergeCells count="7">
    <mergeCell ref="A22:A24"/>
    <mergeCell ref="A4:A6"/>
    <mergeCell ref="A7:A9"/>
    <mergeCell ref="A10:A12"/>
    <mergeCell ref="A13:A15"/>
    <mergeCell ref="A16:A18"/>
    <mergeCell ref="A19:A21"/>
  </mergeCells>
  <pageMargins left="0.5625" right="0.70866141732283472" top="0.74803149606299213" bottom="0.74803149606299213" header="0.31496062992125984" footer="0.31496062992125984"/>
  <pageSetup paperSize="9" firstPageNumber="219" orientation="portrait" useFirstPageNumber="1" r:id="rId1"/>
  <headerFooter>
    <oddHeader>&amp;L&amp;"Arial,Normal"&amp;8Institut National de la Statistique et de l'Analyse Economique&amp;R&amp;"Arial,Normal"&amp;8Annuaire statistique 2018</oddHeader>
    <oddFooter>&amp;L&amp;"Arial,Normal"&amp;8Echanges extérieurs&amp;R&amp;"Arial,Gras"&amp;8 258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G46"/>
  <sheetViews>
    <sheetView tabSelected="1" view="pageLayout" topLeftCell="A31" workbookViewId="0">
      <selection activeCell="E46" sqref="E46"/>
    </sheetView>
  </sheetViews>
  <sheetFormatPr baseColWidth="10" defaultRowHeight="15"/>
  <cols>
    <col min="1" max="1" width="12.5703125" style="2" customWidth="1"/>
    <col min="2" max="2" width="2.85546875" style="2" customWidth="1"/>
    <col min="3" max="4" width="14.5703125" style="2" customWidth="1"/>
    <col min="5" max="5" width="14.85546875" style="2" customWidth="1"/>
    <col min="6" max="7" width="14.5703125" style="2" customWidth="1"/>
    <col min="8" max="16384" width="11.42578125" style="2"/>
  </cols>
  <sheetData>
    <row r="1" spans="1:7">
      <c r="A1" s="9" t="s">
        <v>272</v>
      </c>
    </row>
    <row r="3" spans="1:7" ht="18.75" customHeight="1">
      <c r="A3" s="41" t="s">
        <v>236</v>
      </c>
      <c r="B3" s="33"/>
      <c r="C3" s="44">
        <v>2014</v>
      </c>
      <c r="D3" s="44">
        <v>2015</v>
      </c>
      <c r="E3" s="44">
        <v>2016</v>
      </c>
      <c r="F3" s="44">
        <v>2017</v>
      </c>
      <c r="G3" s="44">
        <v>2018</v>
      </c>
    </row>
    <row r="4" spans="1:7">
      <c r="A4" s="83" t="s">
        <v>225</v>
      </c>
      <c r="B4" s="25" t="s">
        <v>226</v>
      </c>
      <c r="C4" s="14">
        <v>2658110382</v>
      </c>
      <c r="D4" s="14">
        <v>2259025595</v>
      </c>
      <c r="E4" s="14">
        <v>2696453502.73</v>
      </c>
      <c r="F4" s="14">
        <v>5928893539</v>
      </c>
      <c r="G4" s="14">
        <v>6032330214</v>
      </c>
    </row>
    <row r="5" spans="1:7">
      <c r="A5" s="81"/>
      <c r="B5" s="25" t="s">
        <v>227</v>
      </c>
      <c r="C5" s="14">
        <v>2597189001.0970001</v>
      </c>
      <c r="D5" s="14">
        <v>1384239086</v>
      </c>
      <c r="E5" s="14">
        <v>597631821</v>
      </c>
      <c r="F5" s="14">
        <v>802954598.57599998</v>
      </c>
      <c r="G5" s="14">
        <v>2060484953.983</v>
      </c>
    </row>
    <row r="6" spans="1:7">
      <c r="A6" s="81"/>
      <c r="B6" s="60" t="s">
        <v>228</v>
      </c>
      <c r="C6" s="16">
        <f>C4-0.853*C5</f>
        <v>442708164.06425905</v>
      </c>
      <c r="D6" s="16">
        <f>D4-0.853*D5</f>
        <v>1078269654.642</v>
      </c>
      <c r="E6" s="16">
        <f>E4-0.885*E5</f>
        <v>2167549341.145</v>
      </c>
      <c r="F6" s="16">
        <f>F4-0.885*F5</f>
        <v>5218278719.2602396</v>
      </c>
      <c r="G6" s="16">
        <f t="shared" ref="G6" si="0">G4-0.885*G5</f>
        <v>4208801029.7250452</v>
      </c>
    </row>
    <row r="7" spans="1:7">
      <c r="A7" s="84" t="s">
        <v>237</v>
      </c>
      <c r="B7" s="61" t="s">
        <v>226</v>
      </c>
      <c r="C7" s="15">
        <v>0</v>
      </c>
      <c r="D7" s="15">
        <v>18000000</v>
      </c>
      <c r="E7" s="15">
        <v>0</v>
      </c>
      <c r="F7" s="15">
        <v>0</v>
      </c>
      <c r="G7" s="15"/>
    </row>
    <row r="8" spans="1:7">
      <c r="A8" s="84"/>
      <c r="B8" s="61" t="s">
        <v>227</v>
      </c>
      <c r="C8" s="15">
        <v>4219947</v>
      </c>
      <c r="D8" s="15">
        <v>0</v>
      </c>
      <c r="E8" s="15">
        <v>2698113</v>
      </c>
      <c r="F8" s="15">
        <v>182636780</v>
      </c>
      <c r="G8" s="15"/>
    </row>
    <row r="9" spans="1:7">
      <c r="A9" s="84"/>
      <c r="B9" s="62" t="s">
        <v>228</v>
      </c>
      <c r="C9" s="63">
        <f>C7-0.853*C8</f>
        <v>-3599614.7909999997</v>
      </c>
      <c r="D9" s="63">
        <f>D7-0.853*D8</f>
        <v>18000000</v>
      </c>
      <c r="E9" s="63">
        <f>E7-0.885*E8</f>
        <v>-2387830.0049999999</v>
      </c>
      <c r="F9" s="63">
        <f>F7-0.885*F8</f>
        <v>-161633550.30000001</v>
      </c>
      <c r="G9" s="63">
        <f t="shared" ref="G9" si="1">G7-0.885*G8</f>
        <v>0</v>
      </c>
    </row>
    <row r="10" spans="1:7">
      <c r="A10" s="81" t="s">
        <v>234</v>
      </c>
      <c r="B10" s="25" t="s">
        <v>226</v>
      </c>
      <c r="C10" s="14">
        <v>9098463216</v>
      </c>
      <c r="D10" s="14">
        <v>6252913743</v>
      </c>
      <c r="E10" s="14">
        <v>7144344711</v>
      </c>
      <c r="F10" s="14">
        <v>6891012118</v>
      </c>
      <c r="G10" s="14">
        <v>5804764999</v>
      </c>
    </row>
    <row r="11" spans="1:7">
      <c r="A11" s="81"/>
      <c r="B11" s="25" t="s">
        <v>227</v>
      </c>
      <c r="C11" s="14">
        <v>19208184325.991001</v>
      </c>
      <c r="D11" s="14">
        <v>28956487608.323002</v>
      </c>
      <c r="E11" s="14">
        <v>16442441530.955</v>
      </c>
      <c r="F11" s="14">
        <v>30654154012.619999</v>
      </c>
      <c r="G11" s="14">
        <v>34984855789.160004</v>
      </c>
    </row>
    <row r="12" spans="1:7">
      <c r="A12" s="81"/>
      <c r="B12" s="60" t="s">
        <v>228</v>
      </c>
      <c r="C12" s="16">
        <f>C10-0.853*C11</f>
        <v>-7286118014.0703239</v>
      </c>
      <c r="D12" s="16">
        <f>D10-0.853*D11</f>
        <v>-18446970186.899521</v>
      </c>
      <c r="E12" s="16">
        <f>E10-0.885*E11</f>
        <v>-7407216043.8951759</v>
      </c>
      <c r="F12" s="16">
        <f>F10-0.885*F11</f>
        <v>-20237914183.168701</v>
      </c>
      <c r="G12" s="16">
        <f t="shared" ref="G12" si="2">G10-0.885*G11</f>
        <v>-25156832374.406605</v>
      </c>
    </row>
    <row r="13" spans="1:7">
      <c r="A13" s="84" t="s">
        <v>238</v>
      </c>
      <c r="B13" s="61" t="s">
        <v>226</v>
      </c>
      <c r="C13" s="15">
        <v>2962481</v>
      </c>
      <c r="D13" s="15">
        <v>7394051</v>
      </c>
      <c r="E13" s="15">
        <v>22888693</v>
      </c>
      <c r="F13" s="15">
        <v>31180929</v>
      </c>
      <c r="G13" s="15"/>
    </row>
    <row r="14" spans="1:7">
      <c r="A14" s="84"/>
      <c r="B14" s="61" t="s">
        <v>227</v>
      </c>
      <c r="C14" s="15">
        <v>21166482</v>
      </c>
      <c r="D14" s="15">
        <v>32163394</v>
      </c>
      <c r="E14" s="15">
        <v>10574337</v>
      </c>
      <c r="F14" s="15">
        <v>27819950</v>
      </c>
      <c r="G14" s="15">
        <v>29168000</v>
      </c>
    </row>
    <row r="15" spans="1:7">
      <c r="A15" s="84"/>
      <c r="B15" s="62" t="s">
        <v>228</v>
      </c>
      <c r="C15" s="63">
        <f>C13-0.853*C14</f>
        <v>-15092528.145999998</v>
      </c>
      <c r="D15" s="63">
        <f>D13-0.853*D14</f>
        <v>-20041324.081999999</v>
      </c>
      <c r="E15" s="63">
        <f>E13-0.885*E14</f>
        <v>13530404.755000001</v>
      </c>
      <c r="F15" s="63">
        <f>F13-0.885*F14</f>
        <v>6560273.25</v>
      </c>
      <c r="G15" s="63">
        <f t="shared" ref="G15" si="3">G13-0.885*G14</f>
        <v>-25813680</v>
      </c>
    </row>
    <row r="16" spans="1:7">
      <c r="A16" s="81" t="s">
        <v>239</v>
      </c>
      <c r="B16" s="25" t="s">
        <v>226</v>
      </c>
      <c r="C16" s="30">
        <v>18283868638</v>
      </c>
      <c r="D16" s="30">
        <v>5527480092</v>
      </c>
      <c r="E16" s="30">
        <v>2867824397</v>
      </c>
      <c r="F16" s="30">
        <v>1773536154</v>
      </c>
      <c r="G16" s="30">
        <v>745092839</v>
      </c>
    </row>
    <row r="17" spans="1:7">
      <c r="A17" s="81"/>
      <c r="B17" s="25" t="s">
        <v>227</v>
      </c>
      <c r="C17" s="30">
        <v>14941722777.054001</v>
      </c>
      <c r="D17" s="30">
        <v>12413461483</v>
      </c>
      <c r="E17" s="30">
        <v>11884078554.561001</v>
      </c>
      <c r="F17" s="30">
        <v>12394611325.768999</v>
      </c>
      <c r="G17" s="30">
        <v>16169262459.726999</v>
      </c>
    </row>
    <row r="18" spans="1:7">
      <c r="A18" s="81"/>
      <c r="B18" s="60" t="s">
        <v>228</v>
      </c>
      <c r="C18" s="16">
        <f>C16-0.853*C17</f>
        <v>5538579109.1729374</v>
      </c>
      <c r="D18" s="16">
        <f>D16-0.853*D17</f>
        <v>-5061202552.9990005</v>
      </c>
      <c r="E18" s="16">
        <f>E16-0.885*E17</f>
        <v>-7649585123.7864857</v>
      </c>
      <c r="F18" s="16">
        <f>F16-0.885*F17</f>
        <v>-9195694869.3055649</v>
      </c>
      <c r="G18" s="16">
        <f t="shared" ref="G18" si="4">G16-0.885*G17</f>
        <v>-13564704437.858395</v>
      </c>
    </row>
    <row r="19" spans="1:7">
      <c r="A19" s="84" t="s">
        <v>240</v>
      </c>
      <c r="B19" s="61" t="s">
        <v>226</v>
      </c>
      <c r="C19" s="15">
        <v>1145507147</v>
      </c>
      <c r="D19" s="15">
        <v>194505625</v>
      </c>
      <c r="E19" s="15">
        <v>1155291963</v>
      </c>
      <c r="F19" s="15">
        <v>948500380</v>
      </c>
      <c r="G19" s="15">
        <v>69588921</v>
      </c>
    </row>
    <row r="20" spans="1:7">
      <c r="A20" s="84"/>
      <c r="B20" s="61" t="s">
        <v>227</v>
      </c>
      <c r="C20" s="15">
        <v>325684957</v>
      </c>
      <c r="D20" s="15">
        <v>781260044</v>
      </c>
      <c r="E20" s="15">
        <v>887850282</v>
      </c>
      <c r="F20" s="15">
        <v>570599993</v>
      </c>
      <c r="G20" s="15">
        <v>307664663</v>
      </c>
    </row>
    <row r="21" spans="1:7">
      <c r="A21" s="84"/>
      <c r="B21" s="62" t="s">
        <v>228</v>
      </c>
      <c r="C21" s="63">
        <f>C19-0.853*C20</f>
        <v>867697878.67900002</v>
      </c>
      <c r="D21" s="63">
        <f>D19-0.853*D20</f>
        <v>-471909192.53199995</v>
      </c>
      <c r="E21" s="63">
        <f>E19-0.885*E20</f>
        <v>369544463.42999995</v>
      </c>
      <c r="F21" s="63">
        <f>F19-0.885*F20</f>
        <v>443519386.19499999</v>
      </c>
      <c r="G21" s="63">
        <f t="shared" ref="G21" si="5">G19-0.885*G20</f>
        <v>-202694305.755</v>
      </c>
    </row>
    <row r="22" spans="1:7">
      <c r="A22" s="81" t="s">
        <v>229</v>
      </c>
      <c r="B22" s="25" t="s">
        <v>226</v>
      </c>
      <c r="C22" s="22">
        <v>0</v>
      </c>
      <c r="D22" s="22">
        <v>3000000</v>
      </c>
      <c r="E22" s="22">
        <v>0</v>
      </c>
      <c r="F22" s="22">
        <v>32303372</v>
      </c>
      <c r="G22" s="22">
        <v>4851600</v>
      </c>
    </row>
    <row r="23" spans="1:7">
      <c r="A23" s="81"/>
      <c r="B23" s="25" t="s">
        <v>227</v>
      </c>
      <c r="C23" s="14">
        <v>257714650</v>
      </c>
      <c r="D23" s="14">
        <v>984373949</v>
      </c>
      <c r="E23" s="14">
        <v>337636000</v>
      </c>
      <c r="F23" s="14">
        <v>0</v>
      </c>
      <c r="G23" s="14">
        <v>6989309</v>
      </c>
    </row>
    <row r="24" spans="1:7">
      <c r="A24" s="81"/>
      <c r="B24" s="60" t="s">
        <v>228</v>
      </c>
      <c r="C24" s="16">
        <f>C22-0.853*C23</f>
        <v>-219830596.44999999</v>
      </c>
      <c r="D24" s="16">
        <f>D22-0.853*D23</f>
        <v>-836670978.49699998</v>
      </c>
      <c r="E24" s="16">
        <f>E22-0.885*E23</f>
        <v>-298807860</v>
      </c>
      <c r="F24" s="16">
        <f>F22-0.885*F23</f>
        <v>32303372</v>
      </c>
      <c r="G24" s="16">
        <f t="shared" ref="G24" si="6">G22-0.885*G23</f>
        <v>-1333938.4649999999</v>
      </c>
    </row>
    <row r="25" spans="1:7">
      <c r="A25" s="84" t="s">
        <v>241</v>
      </c>
      <c r="B25" s="61" t="s">
        <v>226</v>
      </c>
      <c r="C25" s="15">
        <v>1017349711</v>
      </c>
      <c r="D25" s="15">
        <v>248140501</v>
      </c>
      <c r="E25" s="15">
        <v>28254974</v>
      </c>
      <c r="F25" s="15">
        <v>71608673</v>
      </c>
      <c r="G25" s="15">
        <v>7256688</v>
      </c>
    </row>
    <row r="26" spans="1:7">
      <c r="A26" s="84"/>
      <c r="B26" s="61" t="s">
        <v>227</v>
      </c>
      <c r="C26" s="15">
        <v>145000</v>
      </c>
      <c r="D26" s="15">
        <v>25656062</v>
      </c>
      <c r="E26" s="15">
        <v>30330427</v>
      </c>
      <c r="F26" s="15">
        <v>1455646808.8039999</v>
      </c>
      <c r="G26" s="15">
        <v>23132654</v>
      </c>
    </row>
    <row r="27" spans="1:7">
      <c r="A27" s="84"/>
      <c r="B27" s="62" t="s">
        <v>228</v>
      </c>
      <c r="C27" s="63">
        <f>C25-0.853*C26</f>
        <v>1017226026</v>
      </c>
      <c r="D27" s="63">
        <f>D25-0.853*D26</f>
        <v>226255880.11399999</v>
      </c>
      <c r="E27" s="63">
        <f>E25-0.885*E26</f>
        <v>1412546.1050000004</v>
      </c>
      <c r="F27" s="63">
        <f>F25-0.885*F26</f>
        <v>-1216638752.7915399</v>
      </c>
      <c r="G27" s="63">
        <f t="shared" ref="G27" si="7">G25-0.885*G26</f>
        <v>-13215710.789999999</v>
      </c>
    </row>
    <row r="28" spans="1:7">
      <c r="A28" s="81" t="s">
        <v>230</v>
      </c>
      <c r="B28" s="25" t="s">
        <v>226</v>
      </c>
      <c r="C28" s="22">
        <v>853605582</v>
      </c>
      <c r="D28" s="22">
        <v>240917519</v>
      </c>
      <c r="E28" s="22">
        <v>347398544</v>
      </c>
      <c r="F28" s="22">
        <v>764238365</v>
      </c>
      <c r="G28" s="22">
        <v>4792000</v>
      </c>
    </row>
    <row r="29" spans="1:7">
      <c r="A29" s="81"/>
      <c r="B29" s="25" t="s">
        <v>227</v>
      </c>
      <c r="C29" s="14">
        <v>342145717</v>
      </c>
      <c r="D29" s="14">
        <v>499538924</v>
      </c>
      <c r="E29" s="14">
        <v>536468513</v>
      </c>
      <c r="F29" s="14">
        <v>270258847.61000001</v>
      </c>
      <c r="G29" s="14">
        <v>2207250596</v>
      </c>
    </row>
    <row r="30" spans="1:7">
      <c r="A30" s="81"/>
      <c r="B30" s="60" t="s">
        <v>228</v>
      </c>
      <c r="C30" s="16">
        <f>C28-0.853*C29</f>
        <v>561755285.39899993</v>
      </c>
      <c r="D30" s="16">
        <f>D28-0.853*D29</f>
        <v>-185189183.17199999</v>
      </c>
      <c r="E30" s="16">
        <f>E28-0.885*E29</f>
        <v>-127376090.005</v>
      </c>
      <c r="F30" s="16">
        <f>F28-0.885*F29</f>
        <v>525059284.86514997</v>
      </c>
      <c r="G30" s="16">
        <f t="shared" ref="G30" si="8">G28-0.885*G29</f>
        <v>-1948624777.46</v>
      </c>
    </row>
    <row r="31" spans="1:7">
      <c r="A31" s="84" t="s">
        <v>231</v>
      </c>
      <c r="B31" s="61" t="s">
        <v>226</v>
      </c>
      <c r="C31" s="15">
        <v>28120353932</v>
      </c>
      <c r="D31" s="15">
        <v>35250925354</v>
      </c>
      <c r="E31" s="15">
        <v>14592819814</v>
      </c>
      <c r="F31" s="15">
        <v>16703755182</v>
      </c>
      <c r="G31" s="15">
        <v>2129692244</v>
      </c>
    </row>
    <row r="32" spans="1:7">
      <c r="A32" s="84"/>
      <c r="B32" s="61" t="s">
        <v>227</v>
      </c>
      <c r="C32" s="15">
        <v>1214923802.6760001</v>
      </c>
      <c r="D32" s="15">
        <v>677630374.05599999</v>
      </c>
      <c r="E32" s="15">
        <v>400977891.67000002</v>
      </c>
      <c r="F32" s="15">
        <v>1113569523.9860001</v>
      </c>
      <c r="G32" s="15">
        <v>1187276856</v>
      </c>
    </row>
    <row r="33" spans="1:7">
      <c r="A33" s="84"/>
      <c r="B33" s="62" t="s">
        <v>228</v>
      </c>
      <c r="C33" s="63">
        <f>C31-0.853*C32</f>
        <v>27084023928.317371</v>
      </c>
      <c r="D33" s="63">
        <f>D31-0.853*D32</f>
        <v>34672906644.930229</v>
      </c>
      <c r="E33" s="63">
        <f>E31-0.885*E32</f>
        <v>14237954379.872049</v>
      </c>
      <c r="F33" s="63">
        <f>F31-0.885*F32</f>
        <v>15718246153.27239</v>
      </c>
      <c r="G33" s="63">
        <f t="shared" ref="G33" si="9">G31-0.885*G32</f>
        <v>1078952226.4400001</v>
      </c>
    </row>
    <row r="34" spans="1:7">
      <c r="A34" s="81" t="s">
        <v>242</v>
      </c>
      <c r="B34" s="25" t="s">
        <v>226</v>
      </c>
      <c r="C34" s="30">
        <v>23863854397</v>
      </c>
      <c r="D34" s="30">
        <v>23210563912</v>
      </c>
      <c r="E34" s="30">
        <v>16013853106</v>
      </c>
      <c r="F34" s="30">
        <v>43121978062</v>
      </c>
      <c r="G34" s="30">
        <v>15676822534.48</v>
      </c>
    </row>
    <row r="35" spans="1:7">
      <c r="A35" s="81"/>
      <c r="B35" s="25" t="s">
        <v>227</v>
      </c>
      <c r="C35" s="30">
        <v>37908907101.660004</v>
      </c>
      <c r="D35" s="30">
        <v>47498104690.856003</v>
      </c>
      <c r="E35" s="30">
        <v>21681640670.456001</v>
      </c>
      <c r="F35" s="30">
        <v>39369150225.038002</v>
      </c>
      <c r="G35" s="30">
        <v>616133237</v>
      </c>
    </row>
    <row r="36" spans="1:7">
      <c r="A36" s="81"/>
      <c r="B36" s="60" t="s">
        <v>228</v>
      </c>
      <c r="C36" s="16">
        <f>C34-0.853*C35</f>
        <v>-8472443360.7159805</v>
      </c>
      <c r="D36" s="16">
        <f>D34-0.853*D35</f>
        <v>-17305319389.300171</v>
      </c>
      <c r="E36" s="16">
        <f>E34-0.885*E35</f>
        <v>-3174398887.3535614</v>
      </c>
      <c r="F36" s="16">
        <f>F34-0.885*F35</f>
        <v>8280280112.8413696</v>
      </c>
      <c r="G36" s="16">
        <f t="shared" ref="G36" si="10">G34-0.885*G35</f>
        <v>15131544619.734999</v>
      </c>
    </row>
    <row r="37" spans="1:7">
      <c r="A37" s="84" t="s">
        <v>232</v>
      </c>
      <c r="B37" s="61" t="s">
        <v>226</v>
      </c>
      <c r="C37" s="15">
        <v>192952590</v>
      </c>
      <c r="D37" s="15">
        <v>1681998819</v>
      </c>
      <c r="E37" s="15">
        <v>366320599</v>
      </c>
      <c r="F37" s="15">
        <v>935385550.79999995</v>
      </c>
      <c r="G37" s="15">
        <v>41721163028</v>
      </c>
    </row>
    <row r="38" spans="1:7">
      <c r="A38" s="84"/>
      <c r="B38" s="61" t="s">
        <v>227</v>
      </c>
      <c r="C38" s="15">
        <v>7819305390.9680004</v>
      </c>
      <c r="D38" s="15">
        <v>8961869534.7129993</v>
      </c>
      <c r="E38" s="15">
        <v>6763358158.8669996</v>
      </c>
      <c r="F38" s="15">
        <v>5409185559.21</v>
      </c>
      <c r="G38" s="15">
        <v>44516497154.621002</v>
      </c>
    </row>
    <row r="39" spans="1:7">
      <c r="A39" s="84"/>
      <c r="B39" s="62" t="s">
        <v>228</v>
      </c>
      <c r="C39" s="63">
        <f>C37-0.853*C38</f>
        <v>-6476914908.4957047</v>
      </c>
      <c r="D39" s="63">
        <f>D37-0.853*D38</f>
        <v>-5962475894.1101885</v>
      </c>
      <c r="E39" s="63">
        <f>E37-0.885*E38</f>
        <v>-5619251371.5972948</v>
      </c>
      <c r="F39" s="63">
        <f>F37-0.885*F38</f>
        <v>-3851743669.1008501</v>
      </c>
      <c r="G39" s="63">
        <f t="shared" ref="G39" si="11">G37-0.885*G38</f>
        <v>2324063046.1604156</v>
      </c>
    </row>
    <row r="40" spans="1:7">
      <c r="A40" s="81" t="s">
        <v>243</v>
      </c>
      <c r="B40" s="25" t="s">
        <v>226</v>
      </c>
      <c r="C40" s="30">
        <v>893042699</v>
      </c>
      <c r="D40" s="30">
        <v>67789473</v>
      </c>
      <c r="E40" s="30">
        <v>153219609</v>
      </c>
      <c r="F40" s="30">
        <v>274168020</v>
      </c>
      <c r="G40" s="30">
        <v>601439099</v>
      </c>
    </row>
    <row r="41" spans="1:7">
      <c r="A41" s="81"/>
      <c r="B41" s="25" t="s">
        <v>227</v>
      </c>
      <c r="C41" s="32">
        <v>18680513</v>
      </c>
      <c r="D41" s="32">
        <v>422659066</v>
      </c>
      <c r="E41" s="32">
        <v>37953142</v>
      </c>
      <c r="F41" s="32">
        <v>22976650</v>
      </c>
      <c r="G41" s="32">
        <v>4523820097</v>
      </c>
    </row>
    <row r="42" spans="1:7">
      <c r="A42" s="81"/>
      <c r="B42" s="60" t="s">
        <v>228</v>
      </c>
      <c r="C42" s="16">
        <f>C40-0.853*C41</f>
        <v>877108221.41100001</v>
      </c>
      <c r="D42" s="16">
        <f>D40-0.853*D41</f>
        <v>-292738710.29799998</v>
      </c>
      <c r="E42" s="16">
        <f>E40-0.885*E41</f>
        <v>119631078.33</v>
      </c>
      <c r="F42" s="16">
        <f>F40-0.885*F41</f>
        <v>253833684.75</v>
      </c>
      <c r="G42" s="16">
        <f t="shared" ref="G42" si="12">G40-0.885*G41</f>
        <v>-3402141686.8450003</v>
      </c>
    </row>
    <row r="43" spans="1:7">
      <c r="A43" s="84" t="s">
        <v>233</v>
      </c>
      <c r="B43" s="61" t="s">
        <v>226</v>
      </c>
      <c r="C43" s="15">
        <v>9480270098</v>
      </c>
      <c r="D43" s="15">
        <v>6397222941</v>
      </c>
      <c r="E43" s="15">
        <v>8841847867</v>
      </c>
      <c r="F43" s="15">
        <v>7808579382.3900003</v>
      </c>
      <c r="G43" s="15">
        <v>4622660801</v>
      </c>
    </row>
    <row r="44" spans="1:7">
      <c r="A44" s="84"/>
      <c r="B44" s="61" t="s">
        <v>227</v>
      </c>
      <c r="C44" s="15">
        <v>131408754473.13</v>
      </c>
      <c r="D44" s="15">
        <v>129850152629.92</v>
      </c>
      <c r="E44" s="15">
        <v>108687503033.87199</v>
      </c>
      <c r="F44" s="15">
        <v>125470878370.651</v>
      </c>
      <c r="G44" s="15">
        <v>147646242410.922</v>
      </c>
    </row>
    <row r="45" spans="1:7">
      <c r="A45" s="84"/>
      <c r="B45" s="62" t="s">
        <v>228</v>
      </c>
      <c r="C45" s="63">
        <f>C43-0.853*C44</f>
        <v>-102611397467.5799</v>
      </c>
      <c r="D45" s="63">
        <f>D43-0.853*D44</f>
        <v>-104364957252.32176</v>
      </c>
      <c r="E45" s="63">
        <f>E43-0.885*E44</f>
        <v>-87346592317.976715</v>
      </c>
      <c r="F45" s="63">
        <f>F43-0.885*F44</f>
        <v>-103233147975.63614</v>
      </c>
      <c r="G45" s="63">
        <f t="shared" ref="G45" si="13">G43-0.885*G44</f>
        <v>-126044263732.66597</v>
      </c>
    </row>
    <row r="46" spans="1:7">
      <c r="A46" s="27" t="s">
        <v>252</v>
      </c>
    </row>
  </sheetData>
  <sortState ref="A5:A46">
    <sortCondition ref="A5"/>
  </sortState>
  <mergeCells count="14">
    <mergeCell ref="A19:A21"/>
    <mergeCell ref="A4:A6"/>
    <mergeCell ref="A7:A9"/>
    <mergeCell ref="A10:A12"/>
    <mergeCell ref="A13:A15"/>
    <mergeCell ref="A16:A18"/>
    <mergeCell ref="A40:A42"/>
    <mergeCell ref="A43:A45"/>
    <mergeCell ref="A22:A24"/>
    <mergeCell ref="A25:A27"/>
    <mergeCell ref="A28:A30"/>
    <mergeCell ref="A31:A33"/>
    <mergeCell ref="A34:A36"/>
    <mergeCell ref="A37:A39"/>
  </mergeCells>
  <hyperlinks>
    <hyperlink ref="A7" r:id="rId1" display="http://www.governo.cv/"/>
    <hyperlink ref="A13" r:id="rId2" display="http://www.gambia.gm/"/>
    <hyperlink ref="A16" r:id="rId3" display="http://www.ghana.gov.gh/"/>
    <hyperlink ref="A19" r:id="rId4" display="http://www.guinee.gov.gn/"/>
    <hyperlink ref="A25" r:id="rId5" display="http://www.emansion.gov.lr/"/>
    <hyperlink ref="A34" r:id="rId6" display="http://nigeria.gov.ng/"/>
    <hyperlink ref="A40" r:id="rId7" display="http://www.statehouse.gov.sl/"/>
  </hyperlinks>
  <pageMargins left="0.59375" right="0.70866141732283472" top="0.74803149606299213" bottom="0.74803149606299213" header="0.31496062992125984" footer="0.31496062992125984"/>
  <pageSetup paperSize="9" firstPageNumber="220" orientation="portrait" useFirstPageNumber="1" r:id="rId8"/>
  <headerFooter>
    <oddHeader>&amp;L&amp;"Arial,Normal"&amp;8Institut National de la Statistique et de l'Analyse Economique&amp;R&amp;"Arial,Normal"&amp;8Annuaire statistique 2018</oddHeader>
    <oddFooter xml:space="preserve">&amp;L&amp;"Arial,Normal"&amp;8Echanges extérieurs&amp;R&amp;"Arial,Gras"&amp;8 259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3:A38"/>
  <sheetViews>
    <sheetView view="pageLayout" topLeftCell="A31" workbookViewId="0">
      <selection activeCell="A42" sqref="A42"/>
    </sheetView>
  </sheetViews>
  <sheetFormatPr baseColWidth="10" defaultRowHeight="15"/>
  <cols>
    <col min="1" max="1" width="82.5703125" customWidth="1"/>
    <col min="2" max="2" width="3.5703125" customWidth="1"/>
  </cols>
  <sheetData>
    <row r="3" spans="1:1" ht="20.25">
      <c r="A3" s="35" t="s">
        <v>250</v>
      </c>
    </row>
    <row r="23" spans="1:1" ht="15.75">
      <c r="A23" s="36" t="s">
        <v>251</v>
      </c>
    </row>
    <row r="24" spans="1:1" ht="28.5" customHeight="1">
      <c r="A24" s="75" t="s">
        <v>284</v>
      </c>
    </row>
    <row r="25" spans="1:1" ht="20.25" customHeight="1">
      <c r="A25" s="76" t="s">
        <v>285</v>
      </c>
    </row>
    <row r="26" spans="1:1" ht="20.25" customHeight="1">
      <c r="A26" s="76" t="s">
        <v>286</v>
      </c>
    </row>
    <row r="27" spans="1:1" ht="20.25" customHeight="1">
      <c r="A27" s="76" t="s">
        <v>287</v>
      </c>
    </row>
    <row r="28" spans="1:1" ht="20.25" customHeight="1">
      <c r="A28" s="76" t="s">
        <v>288</v>
      </c>
    </row>
    <row r="29" spans="1:1" ht="20.25" customHeight="1">
      <c r="A29" s="76" t="s">
        <v>290</v>
      </c>
    </row>
    <row r="30" spans="1:1" ht="20.25" customHeight="1">
      <c r="A30" s="76" t="s">
        <v>291</v>
      </c>
    </row>
    <row r="31" spans="1:1" ht="20.25" customHeight="1">
      <c r="A31" s="76" t="s">
        <v>292</v>
      </c>
    </row>
    <row r="32" spans="1:1" ht="20.25" customHeight="1">
      <c r="A32" s="76" t="s">
        <v>293</v>
      </c>
    </row>
    <row r="33" spans="1:1" ht="20.25" customHeight="1">
      <c r="A33" s="76" t="s">
        <v>294</v>
      </c>
    </row>
    <row r="34" spans="1:1" ht="20.25" customHeight="1">
      <c r="A34" s="76" t="s">
        <v>289</v>
      </c>
    </row>
    <row r="35" spans="1:1" ht="20.25" customHeight="1">
      <c r="A35" s="75" t="s">
        <v>271</v>
      </c>
    </row>
    <row r="36" spans="1:1" ht="35.25" customHeight="1">
      <c r="A36" s="75" t="s">
        <v>272</v>
      </c>
    </row>
    <row r="37" spans="1:1" ht="9" customHeight="1">
      <c r="A37" s="77"/>
    </row>
    <row r="38" spans="1:1">
      <c r="A38" s="77"/>
    </row>
  </sheetData>
  <pageMargins left="0.70866141732283472" right="0.70866141732283472" top="0.74803149606299213" bottom="0.74803149606299213" header="0.31496062992125984" footer="0.31496062992125984"/>
  <pageSetup paperSize="9" firstPageNumber="205" orientation="portrait" useFirstPageNumber="1" r:id="rId1"/>
  <headerFooter>
    <oddHeader>&amp;L&amp;"Arial,Normal"&amp;8Institut National de la Statistique et de l'Analyse Economique&amp;R&amp;"Arial,Normal"&amp;8Annuaire statistique 2018</oddHeader>
    <oddFooter>&amp;L&amp;"Arial,Normal"&amp;8Echanges extérieurs&amp;R&amp;"Arial,Gras"&amp;8 215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2"/>
  <sheetViews>
    <sheetView view="pageLayout" topLeftCell="A16" workbookViewId="0">
      <selection activeCell="E14" sqref="E14:F14"/>
    </sheetView>
  </sheetViews>
  <sheetFormatPr baseColWidth="10" defaultRowHeight="15"/>
  <cols>
    <col min="1" max="1" width="59.28515625" style="5" customWidth="1"/>
    <col min="2" max="3" width="15.7109375" style="2" bestFit="1" customWidth="1"/>
    <col min="4" max="4" width="15.7109375" style="2" customWidth="1"/>
    <col min="5" max="5" width="15.42578125" style="2" customWidth="1"/>
    <col min="6" max="6" width="15.7109375" style="2" bestFit="1" customWidth="1"/>
    <col min="7" max="16384" width="11.42578125" style="2"/>
  </cols>
  <sheetData>
    <row r="1" spans="1:6">
      <c r="A1" s="9" t="s">
        <v>284</v>
      </c>
    </row>
    <row r="3" spans="1:6" ht="18.75" customHeight="1">
      <c r="A3" s="37" t="s">
        <v>244</v>
      </c>
      <c r="B3" s="38">
        <v>2014</v>
      </c>
      <c r="C3" s="38">
        <v>2015</v>
      </c>
      <c r="D3" s="38">
        <v>2016</v>
      </c>
      <c r="E3" s="38">
        <v>2017</v>
      </c>
      <c r="F3" s="38">
        <v>2018</v>
      </c>
    </row>
    <row r="4" spans="1:6">
      <c r="A4" s="10" t="s">
        <v>0</v>
      </c>
      <c r="B4" s="30">
        <v>789879413994.29297</v>
      </c>
      <c r="C4" s="30">
        <v>557833258096.59204</v>
      </c>
      <c r="D4" s="30">
        <v>703561130424.29004</v>
      </c>
      <c r="E4" s="30">
        <v>841358997632.38696</v>
      </c>
      <c r="F4" s="30">
        <v>727900109244.35803</v>
      </c>
    </row>
    <row r="5" spans="1:6">
      <c r="A5" s="54" t="s">
        <v>1</v>
      </c>
      <c r="B5" s="55">
        <v>10423694106</v>
      </c>
      <c r="C5" s="55">
        <v>12050850140.98</v>
      </c>
      <c r="D5" s="55">
        <v>9378596148</v>
      </c>
      <c r="E5" s="55">
        <v>8996216450.5200005</v>
      </c>
      <c r="F5" s="55">
        <v>10075903129.540001</v>
      </c>
    </row>
    <row r="6" spans="1:6">
      <c r="A6" s="10" t="s">
        <v>2</v>
      </c>
      <c r="B6" s="30">
        <v>42395283983</v>
      </c>
      <c r="C6" s="30">
        <v>44019713775.425003</v>
      </c>
      <c r="D6" s="30">
        <v>23308780574.470001</v>
      </c>
      <c r="E6" s="30">
        <v>21838117922.240002</v>
      </c>
      <c r="F6" s="30">
        <v>26238707960.540001</v>
      </c>
    </row>
    <row r="7" spans="1:6">
      <c r="A7" s="54" t="s">
        <v>3</v>
      </c>
      <c r="B7" s="55">
        <v>257677921796</v>
      </c>
      <c r="C7" s="55">
        <v>263285689125.85001</v>
      </c>
      <c r="D7" s="55">
        <v>204029004112.47</v>
      </c>
      <c r="E7" s="55">
        <v>307951274598.26801</v>
      </c>
      <c r="F7" s="55">
        <v>335633937296.02002</v>
      </c>
    </row>
    <row r="8" spans="1:6">
      <c r="A8" s="10" t="s">
        <v>4</v>
      </c>
      <c r="B8" s="30">
        <v>44388075687.794998</v>
      </c>
      <c r="C8" s="30">
        <v>35009193832.171997</v>
      </c>
      <c r="D8" s="30">
        <v>52501858437.501999</v>
      </c>
      <c r="E8" s="30">
        <v>123842811589.903</v>
      </c>
      <c r="F8" s="30">
        <v>134416147260.147</v>
      </c>
    </row>
    <row r="9" spans="1:6">
      <c r="A9" s="54" t="s">
        <v>5</v>
      </c>
      <c r="B9" s="55">
        <v>122466079350</v>
      </c>
      <c r="C9" s="55">
        <v>101180790385.075</v>
      </c>
      <c r="D9" s="55">
        <v>97238252883.020004</v>
      </c>
      <c r="E9" s="55">
        <v>141700423628.39001</v>
      </c>
      <c r="F9" s="55">
        <v>160763931083.70999</v>
      </c>
    </row>
    <row r="10" spans="1:6" ht="17.25" customHeight="1">
      <c r="A10" s="10" t="s">
        <v>6</v>
      </c>
      <c r="B10" s="30">
        <v>192342814215</v>
      </c>
      <c r="C10" s="30">
        <v>167443867291.875</v>
      </c>
      <c r="D10" s="30">
        <v>141181436184.38</v>
      </c>
      <c r="E10" s="30">
        <v>140611149411.62</v>
      </c>
      <c r="F10" s="30">
        <v>157465965558.12</v>
      </c>
    </row>
    <row r="11" spans="1:6">
      <c r="A11" s="54" t="s">
        <v>7</v>
      </c>
      <c r="B11" s="55">
        <v>339911555028</v>
      </c>
      <c r="C11" s="55">
        <v>276160519153.27502</v>
      </c>
      <c r="D11" s="55">
        <v>214506066247.39999</v>
      </c>
      <c r="E11" s="55">
        <v>226074337416.41</v>
      </c>
      <c r="F11" s="55">
        <v>231282304326.70999</v>
      </c>
    </row>
    <row r="12" spans="1:6">
      <c r="A12" s="10" t="s">
        <v>8</v>
      </c>
      <c r="B12" s="30">
        <v>49988928134</v>
      </c>
      <c r="C12" s="30">
        <v>45983901716.315002</v>
      </c>
      <c r="D12" s="30">
        <v>39164619242.849998</v>
      </c>
      <c r="E12" s="30">
        <v>36573777974.519997</v>
      </c>
      <c r="F12" s="30">
        <v>39474125714.82</v>
      </c>
    </row>
    <row r="13" spans="1:6">
      <c r="A13" s="54" t="s">
        <v>9</v>
      </c>
      <c r="B13" s="55">
        <v>0</v>
      </c>
      <c r="C13" s="55">
        <v>1063000</v>
      </c>
      <c r="D13" s="55">
        <v>0</v>
      </c>
      <c r="E13" s="55">
        <v>1218673</v>
      </c>
      <c r="F13" s="55">
        <v>360500</v>
      </c>
    </row>
    <row r="14" spans="1:6">
      <c r="A14" s="13" t="s">
        <v>10</v>
      </c>
      <c r="B14" s="31">
        <f>SUM(B4:B13)</f>
        <v>1849473766294.0879</v>
      </c>
      <c r="C14" s="31">
        <f>SUM(C4:C13)</f>
        <v>1502968846517.5591</v>
      </c>
      <c r="D14" s="31">
        <f>SUM(D4:D13)</f>
        <v>1484869744254.3818</v>
      </c>
      <c r="E14" s="31">
        <f>SUM(E4:E13)</f>
        <v>1848948325297.2581</v>
      </c>
      <c r="F14" s="31">
        <f>SUM(F4:F13)</f>
        <v>1823251492073.9651</v>
      </c>
    </row>
    <row r="15" spans="1:6">
      <c r="A15" s="19" t="s">
        <v>252</v>
      </c>
      <c r="B15" s="18"/>
    </row>
    <row r="16" spans="1:6">
      <c r="A16" s="19"/>
      <c r="B16" s="18"/>
    </row>
    <row r="17" spans="1:6">
      <c r="A17" s="7"/>
      <c r="B17" s="4"/>
    </row>
    <row r="18" spans="1:6">
      <c r="A18" s="12" t="s">
        <v>285</v>
      </c>
      <c r="B18" s="4"/>
    </row>
    <row r="19" spans="1:6">
      <c r="A19" s="10"/>
      <c r="B19" s="4"/>
    </row>
    <row r="20" spans="1:6" ht="18.75" customHeight="1">
      <c r="A20" s="39" t="s">
        <v>244</v>
      </c>
      <c r="B20" s="40">
        <v>2014</v>
      </c>
      <c r="C20" s="38">
        <v>2015</v>
      </c>
      <c r="D20" s="38">
        <v>2016</v>
      </c>
      <c r="E20" s="38">
        <v>2017</v>
      </c>
      <c r="F20" s="38">
        <v>2018</v>
      </c>
    </row>
    <row r="21" spans="1:6">
      <c r="A21" s="10" t="s">
        <v>0</v>
      </c>
      <c r="B21" s="14">
        <v>64931743784</v>
      </c>
      <c r="C21" s="14">
        <v>64770899879</v>
      </c>
      <c r="D21" s="14">
        <v>42876852831.690002</v>
      </c>
      <c r="E21" s="14">
        <v>83897207785</v>
      </c>
      <c r="F21" s="14">
        <v>113325157447.48</v>
      </c>
    </row>
    <row r="22" spans="1:6">
      <c r="A22" s="54" t="s">
        <v>1</v>
      </c>
      <c r="B22" s="55">
        <v>353483514</v>
      </c>
      <c r="C22" s="55">
        <v>375058321</v>
      </c>
      <c r="D22" s="55">
        <v>603735752</v>
      </c>
      <c r="E22" s="55">
        <v>508497309</v>
      </c>
      <c r="F22" s="55">
        <v>199693140</v>
      </c>
    </row>
    <row r="23" spans="1:6">
      <c r="A23" s="10" t="s">
        <v>2</v>
      </c>
      <c r="B23" s="14">
        <v>162280157201</v>
      </c>
      <c r="C23" s="14">
        <v>170753395041</v>
      </c>
      <c r="D23" s="14">
        <v>119624801778</v>
      </c>
      <c r="E23" s="14">
        <v>230103491986</v>
      </c>
      <c r="F23" s="14">
        <v>283116162322</v>
      </c>
    </row>
    <row r="24" spans="1:6">
      <c r="A24" s="54" t="s">
        <v>3</v>
      </c>
      <c r="B24" s="55">
        <v>51834960763</v>
      </c>
      <c r="C24" s="55">
        <v>13432344656</v>
      </c>
      <c r="D24" s="55">
        <v>8656258938</v>
      </c>
      <c r="E24" s="55">
        <v>10740635660.799999</v>
      </c>
      <c r="F24" s="55">
        <v>14325594988</v>
      </c>
    </row>
    <row r="25" spans="1:6">
      <c r="A25" s="10" t="s">
        <v>4</v>
      </c>
      <c r="B25" s="14">
        <v>3341836507</v>
      </c>
      <c r="C25" s="14">
        <v>15844888254</v>
      </c>
      <c r="D25" s="14">
        <v>14971567598</v>
      </c>
      <c r="E25" s="14">
        <v>25662531228</v>
      </c>
      <c r="F25" s="14">
        <v>26582546221.380001</v>
      </c>
    </row>
    <row r="26" spans="1:6">
      <c r="A26" s="54" t="s">
        <v>5</v>
      </c>
      <c r="B26" s="55">
        <v>4805507450</v>
      </c>
      <c r="C26" s="55">
        <v>3022098566</v>
      </c>
      <c r="D26" s="55">
        <v>3316040671</v>
      </c>
      <c r="E26" s="55">
        <v>6186702399</v>
      </c>
      <c r="F26" s="55">
        <v>4088182057</v>
      </c>
    </row>
    <row r="27" spans="1:6" ht="18" customHeight="1">
      <c r="A27" s="10" t="s">
        <v>6</v>
      </c>
      <c r="B27" s="14">
        <v>58046782714</v>
      </c>
      <c r="C27" s="14">
        <v>47742744278</v>
      </c>
      <c r="D27" s="14">
        <v>27658934500.73</v>
      </c>
      <c r="E27" s="14">
        <v>32531057807</v>
      </c>
      <c r="F27" s="14">
        <v>45534863430.160004</v>
      </c>
    </row>
    <row r="28" spans="1:6">
      <c r="A28" s="54" t="s">
        <v>7</v>
      </c>
      <c r="B28" s="55">
        <v>109045134856</v>
      </c>
      <c r="C28" s="55">
        <v>42380581713</v>
      </c>
      <c r="D28" s="55">
        <v>10367032060.200001</v>
      </c>
      <c r="E28" s="55">
        <v>24624433451.389999</v>
      </c>
      <c r="F28" s="55">
        <v>29960895083</v>
      </c>
    </row>
    <row r="29" spans="1:6">
      <c r="A29" s="10" t="s">
        <v>8</v>
      </c>
      <c r="B29" s="14">
        <v>8330609974</v>
      </c>
      <c r="C29" s="14">
        <v>2463482847</v>
      </c>
      <c r="D29" s="14">
        <v>3597114756</v>
      </c>
      <c r="E29" s="14">
        <v>3334356593</v>
      </c>
      <c r="F29" s="14">
        <v>2337317426</v>
      </c>
    </row>
    <row r="30" spans="1:6">
      <c r="A30" s="54" t="s">
        <v>9</v>
      </c>
      <c r="B30" s="55">
        <v>10747259000</v>
      </c>
      <c r="C30" s="55">
        <v>8872166000</v>
      </c>
      <c r="D30" s="55">
        <v>10615082000</v>
      </c>
      <c r="E30" s="55">
        <v>13163909000</v>
      </c>
      <c r="F30" s="55">
        <v>7192936000</v>
      </c>
    </row>
    <row r="31" spans="1:6">
      <c r="A31" s="13" t="s">
        <v>10</v>
      </c>
      <c r="B31" s="16">
        <f>SUM(B21:B30)</f>
        <v>473717475763</v>
      </c>
      <c r="C31" s="16">
        <f>SUM(C21:C30)</f>
        <v>369657659555</v>
      </c>
      <c r="D31" s="16">
        <f>SUM(D21:D30)</f>
        <v>242287420885.62003</v>
      </c>
      <c r="E31" s="16">
        <f>SUM(E21:E30)</f>
        <v>430752823219.19</v>
      </c>
      <c r="F31" s="16">
        <f>SUM(F21:F30)</f>
        <v>526663348115.02002</v>
      </c>
    </row>
    <row r="32" spans="1:6">
      <c r="A32" s="19" t="s">
        <v>252</v>
      </c>
    </row>
  </sheetData>
  <pageMargins left="0.70866141732283472" right="0.70866141732283472" top="0.74803149606299213" bottom="0.74803149606299213" header="0.31496062992125984" footer="0.31496062992125984"/>
  <pageSetup paperSize="9" scale="95" firstPageNumber="192" orientation="landscape" useFirstPageNumber="1" r:id="rId1"/>
  <headerFooter>
    <oddHeader>&amp;L&amp;"Arial,Normal"&amp;8Institut National de la Statistique et de l'Analyse Economique&amp;R&amp;"Arial,Normal"&amp;8Annuaire statistique 2018</oddHeader>
    <oddFooter>&amp;L&amp;"Arial,Normal"&amp;8Echanges extérieurs&amp;R&amp;"Arial,Gras"&amp;8 216</oddFooter>
  </headerFooter>
  <ignoredErrors>
    <ignoredError sqref="C32 D32:D34 C3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F232"/>
  <sheetViews>
    <sheetView view="pageLayout" topLeftCell="B145" workbookViewId="0">
      <selection activeCell="B3" sqref="B3:F229"/>
    </sheetView>
  </sheetViews>
  <sheetFormatPr baseColWidth="10" defaultRowHeight="15"/>
  <cols>
    <col min="1" max="1" width="11.42578125" style="2" hidden="1" customWidth="1"/>
    <col min="2" max="2" width="23.7109375" style="6" customWidth="1"/>
    <col min="3" max="3" width="15.7109375" style="26" customWidth="1"/>
    <col min="4" max="4" width="15.7109375" style="26" bestFit="1" customWidth="1"/>
    <col min="5" max="5" width="16.28515625" style="26" customWidth="1"/>
    <col min="6" max="6" width="15.42578125" style="2" customWidth="1"/>
    <col min="7" max="16384" width="11.42578125" style="2"/>
  </cols>
  <sheetData>
    <row r="1" spans="2:6">
      <c r="B1" s="20" t="s">
        <v>286</v>
      </c>
    </row>
    <row r="3" spans="2:6" ht="24">
      <c r="B3" s="68" t="s">
        <v>247</v>
      </c>
      <c r="C3" s="40">
        <v>2015</v>
      </c>
      <c r="D3" s="40">
        <v>2016</v>
      </c>
      <c r="E3" s="40">
        <v>2017</v>
      </c>
      <c r="F3" s="40">
        <v>2018</v>
      </c>
    </row>
    <row r="4" spans="2:6">
      <c r="B4" s="46" t="s">
        <v>13</v>
      </c>
      <c r="C4" s="47">
        <v>10791778</v>
      </c>
      <c r="D4" s="47">
        <v>7260000</v>
      </c>
      <c r="E4" s="47">
        <v>0</v>
      </c>
      <c r="F4" s="47">
        <v>889005</v>
      </c>
    </row>
    <row r="5" spans="2:6">
      <c r="B5" s="54" t="s">
        <v>218</v>
      </c>
      <c r="C5" s="55">
        <v>9451028535</v>
      </c>
      <c r="D5" s="55">
        <v>8777997018</v>
      </c>
      <c r="E5" s="55">
        <v>13563999347.030001</v>
      </c>
      <c r="F5" s="55">
        <v>16402088727.809999</v>
      </c>
    </row>
    <row r="6" spans="2:6">
      <c r="B6" s="46" t="s">
        <v>15</v>
      </c>
      <c r="C6" s="47">
        <v>46926744</v>
      </c>
      <c r="D6" s="47">
        <v>52342889</v>
      </c>
      <c r="E6" s="47">
        <v>21758343</v>
      </c>
      <c r="F6" s="47">
        <v>0</v>
      </c>
    </row>
    <row r="7" spans="2:6">
      <c r="B7" s="54" t="s">
        <v>61</v>
      </c>
      <c r="C7" s="55">
        <v>349561913.80599999</v>
      </c>
      <c r="D7" s="55">
        <v>924014850.56799996</v>
      </c>
      <c r="E7" s="55">
        <v>1166973295.155</v>
      </c>
      <c r="F7" s="55">
        <v>1094590819.763</v>
      </c>
    </row>
    <row r="8" spans="2:6">
      <c r="B8" s="46" t="s">
        <v>56</v>
      </c>
      <c r="C8" s="47">
        <v>21077719854.841</v>
      </c>
      <c r="D8" s="47">
        <v>30546688872.422001</v>
      </c>
      <c r="E8" s="47">
        <v>16817274807.962999</v>
      </c>
      <c r="F8" s="47">
        <v>21068020921.145</v>
      </c>
    </row>
    <row r="9" spans="2:6">
      <c r="B9" s="54" t="s">
        <v>11</v>
      </c>
      <c r="C9" s="55">
        <v>54155000</v>
      </c>
      <c r="D9" s="55">
        <v>5082639</v>
      </c>
      <c r="E9" s="55">
        <v>8229979</v>
      </c>
      <c r="F9" s="55">
        <v>0</v>
      </c>
    </row>
    <row r="10" spans="2:6">
      <c r="B10" s="46" t="s">
        <v>18</v>
      </c>
      <c r="C10" s="47">
        <v>4615300838</v>
      </c>
      <c r="D10" s="47">
        <v>14640655625</v>
      </c>
      <c r="E10" s="47">
        <v>4455987586</v>
      </c>
      <c r="F10" s="47">
        <v>14149294188</v>
      </c>
    </row>
    <row r="11" spans="2:6">
      <c r="B11" s="54" t="s">
        <v>253</v>
      </c>
      <c r="C11" s="55">
        <v>180000</v>
      </c>
      <c r="D11" s="55">
        <v>0</v>
      </c>
      <c r="E11" s="55">
        <v>180000</v>
      </c>
      <c r="F11" s="55">
        <v>0</v>
      </c>
    </row>
    <row r="12" spans="2:6">
      <c r="B12" s="46" t="s">
        <v>254</v>
      </c>
      <c r="C12" s="47">
        <v>0</v>
      </c>
      <c r="D12" s="47">
        <v>0</v>
      </c>
      <c r="E12" s="47">
        <v>0</v>
      </c>
      <c r="F12" s="47">
        <v>0</v>
      </c>
    </row>
    <row r="13" spans="2:6">
      <c r="B13" s="54" t="s">
        <v>14</v>
      </c>
      <c r="C13" s="55">
        <v>1160334828</v>
      </c>
      <c r="D13" s="55">
        <v>33851188</v>
      </c>
      <c r="E13" s="55">
        <v>3500000</v>
      </c>
      <c r="F13" s="55">
        <v>2662300</v>
      </c>
    </row>
    <row r="14" spans="2:6">
      <c r="B14" s="46" t="s">
        <v>17</v>
      </c>
      <c r="C14" s="47">
        <v>635610</v>
      </c>
      <c r="D14" s="47">
        <v>4629030</v>
      </c>
      <c r="E14" s="47">
        <v>0</v>
      </c>
      <c r="F14" s="47">
        <v>1305277050</v>
      </c>
    </row>
    <row r="15" spans="2:6">
      <c r="B15" s="54" t="s">
        <v>170</v>
      </c>
      <c r="C15" s="55">
        <v>520679032</v>
      </c>
      <c r="D15" s="55">
        <v>6291085616</v>
      </c>
      <c r="E15" s="55">
        <v>674645390</v>
      </c>
      <c r="F15" s="55">
        <v>419235306.93000001</v>
      </c>
    </row>
    <row r="16" spans="2:6">
      <c r="B16" s="46" t="s">
        <v>19</v>
      </c>
      <c r="C16" s="47">
        <v>2192202887</v>
      </c>
      <c r="D16" s="47">
        <v>1249024431</v>
      </c>
      <c r="E16" s="47">
        <v>894272699.21000004</v>
      </c>
      <c r="F16" s="47">
        <v>531839833.91000003</v>
      </c>
    </row>
    <row r="17" spans="2:6">
      <c r="B17" s="54" t="s">
        <v>16</v>
      </c>
      <c r="C17" s="55">
        <v>65098656</v>
      </c>
      <c r="D17" s="55">
        <v>6455181</v>
      </c>
      <c r="E17" s="55">
        <v>0</v>
      </c>
      <c r="F17" s="55">
        <v>0</v>
      </c>
    </row>
    <row r="18" spans="2:6">
      <c r="B18" s="46" t="s">
        <v>23</v>
      </c>
      <c r="C18" s="47">
        <v>0</v>
      </c>
      <c r="D18" s="47">
        <v>0</v>
      </c>
      <c r="E18" s="47">
        <v>0</v>
      </c>
      <c r="F18" s="47">
        <v>0</v>
      </c>
    </row>
    <row r="19" spans="2:6">
      <c r="B19" s="54" t="s">
        <v>22</v>
      </c>
      <c r="C19" s="55">
        <v>565652131</v>
      </c>
      <c r="D19" s="55">
        <v>1521153742</v>
      </c>
      <c r="E19" s="55">
        <v>1467212045</v>
      </c>
      <c r="F19" s="55">
        <v>978872057</v>
      </c>
    </row>
    <row r="20" spans="2:6">
      <c r="B20" s="46" t="s">
        <v>21</v>
      </c>
      <c r="C20" s="47">
        <v>566010055</v>
      </c>
      <c r="D20" s="47">
        <v>278002575.14499998</v>
      </c>
      <c r="E20" s="47">
        <v>2848243743</v>
      </c>
      <c r="F20" s="47">
        <v>1611984036</v>
      </c>
    </row>
    <row r="21" spans="2:6">
      <c r="B21" s="54" t="s">
        <v>256</v>
      </c>
      <c r="C21" s="55">
        <v>9830694</v>
      </c>
      <c r="D21" s="55">
        <v>0</v>
      </c>
      <c r="E21" s="55">
        <v>0</v>
      </c>
      <c r="F21" s="55">
        <v>0</v>
      </c>
    </row>
    <row r="22" spans="2:6">
      <c r="B22" s="46" t="s">
        <v>29</v>
      </c>
      <c r="C22" s="47">
        <v>1185712746</v>
      </c>
      <c r="D22" s="47">
        <v>0</v>
      </c>
      <c r="E22" s="47">
        <v>6270400</v>
      </c>
      <c r="F22" s="47">
        <v>2250734</v>
      </c>
    </row>
    <row r="23" spans="2:6">
      <c r="B23" s="54" t="s">
        <v>25</v>
      </c>
      <c r="C23" s="55">
        <v>86394648</v>
      </c>
      <c r="D23" s="55">
        <v>45534189</v>
      </c>
      <c r="E23" s="55">
        <v>68466517</v>
      </c>
      <c r="F23" s="55">
        <v>95109896.5</v>
      </c>
    </row>
    <row r="24" spans="2:6">
      <c r="B24" s="46" t="s">
        <v>255</v>
      </c>
      <c r="C24" s="47">
        <v>0</v>
      </c>
      <c r="D24" s="47">
        <v>0</v>
      </c>
      <c r="E24" s="47">
        <v>1200000</v>
      </c>
      <c r="F24" s="47">
        <v>0</v>
      </c>
    </row>
    <row r="25" spans="2:6">
      <c r="B25" s="54" t="s">
        <v>37</v>
      </c>
      <c r="C25" s="55">
        <v>20657142</v>
      </c>
      <c r="D25" s="55">
        <v>0</v>
      </c>
      <c r="E25" s="55">
        <v>24371204.346999999</v>
      </c>
      <c r="F25" s="55">
        <v>0</v>
      </c>
    </row>
    <row r="26" spans="2:6">
      <c r="B26" s="46" t="s">
        <v>26</v>
      </c>
      <c r="C26" s="47">
        <v>75054834339.589996</v>
      </c>
      <c r="D26" s="47">
        <v>63749828495.406998</v>
      </c>
      <c r="E26" s="47">
        <v>62385871621.164001</v>
      </c>
      <c r="F26" s="47">
        <v>74213033455.684998</v>
      </c>
    </row>
    <row r="27" spans="2:6">
      <c r="B27" s="54" t="s">
        <v>38</v>
      </c>
      <c r="C27" s="55">
        <v>0</v>
      </c>
      <c r="D27" s="55">
        <v>0</v>
      </c>
      <c r="E27" s="55">
        <v>16075634</v>
      </c>
      <c r="F27" s="55">
        <v>202892</v>
      </c>
    </row>
    <row r="28" spans="2:6">
      <c r="B28" s="46" t="s">
        <v>31</v>
      </c>
      <c r="C28" s="47">
        <v>0</v>
      </c>
      <c r="D28" s="47">
        <v>1073373</v>
      </c>
      <c r="E28" s="47">
        <v>0</v>
      </c>
      <c r="F28" s="47">
        <v>0</v>
      </c>
    </row>
    <row r="29" spans="2:6">
      <c r="B29" s="54" t="s">
        <v>32</v>
      </c>
      <c r="C29" s="55">
        <v>0</v>
      </c>
      <c r="D29" s="55">
        <v>0</v>
      </c>
      <c r="E29" s="55">
        <v>0</v>
      </c>
      <c r="F29" s="55">
        <v>0</v>
      </c>
    </row>
    <row r="30" spans="2:6">
      <c r="B30" s="46" t="s">
        <v>34</v>
      </c>
      <c r="C30" s="47">
        <v>692906</v>
      </c>
      <c r="D30" s="47">
        <v>336937</v>
      </c>
      <c r="E30" s="47">
        <v>0</v>
      </c>
      <c r="F30" s="47">
        <v>0</v>
      </c>
    </row>
    <row r="31" spans="2:6">
      <c r="B31" s="54" t="s">
        <v>24</v>
      </c>
      <c r="C31" s="55">
        <v>5228129</v>
      </c>
      <c r="D31" s="55">
        <v>80941657</v>
      </c>
      <c r="E31" s="55">
        <v>22700000</v>
      </c>
      <c r="F31" s="55">
        <v>2420080</v>
      </c>
    </row>
    <row r="32" spans="2:6">
      <c r="B32" s="46" t="s">
        <v>36</v>
      </c>
      <c r="C32" s="47">
        <v>0</v>
      </c>
      <c r="D32" s="47">
        <v>1541261</v>
      </c>
      <c r="E32" s="47">
        <v>2500000</v>
      </c>
      <c r="F32" s="47">
        <v>3334653</v>
      </c>
    </row>
    <row r="33" spans="2:6">
      <c r="B33" s="54" t="s">
        <v>257</v>
      </c>
      <c r="C33" s="55">
        <v>343880</v>
      </c>
      <c r="D33" s="55">
        <v>0</v>
      </c>
      <c r="E33" s="55">
        <v>0</v>
      </c>
      <c r="F33" s="55">
        <v>0</v>
      </c>
    </row>
    <row r="34" spans="2:6">
      <c r="B34" s="46" t="s">
        <v>35</v>
      </c>
      <c r="C34" s="47">
        <v>41100942365.934998</v>
      </c>
      <c r="D34" s="47">
        <v>30884423894.466</v>
      </c>
      <c r="E34" s="47">
        <v>34512153402.157997</v>
      </c>
      <c r="F34" s="47">
        <v>40629207928.546997</v>
      </c>
    </row>
    <row r="35" spans="2:6">
      <c r="B35" s="54" t="s">
        <v>33</v>
      </c>
      <c r="C35" s="55">
        <v>2927522</v>
      </c>
      <c r="D35" s="55">
        <v>0</v>
      </c>
      <c r="E35" s="55">
        <v>0</v>
      </c>
      <c r="F35" s="55">
        <v>11442514</v>
      </c>
    </row>
    <row r="36" spans="2:6">
      <c r="B36" s="46" t="s">
        <v>28</v>
      </c>
      <c r="C36" s="47">
        <v>36073719</v>
      </c>
      <c r="D36" s="47">
        <v>264921014</v>
      </c>
      <c r="E36" s="47">
        <v>26557506</v>
      </c>
      <c r="F36" s="47">
        <v>100509208</v>
      </c>
    </row>
    <row r="37" spans="2:6">
      <c r="B37" s="54" t="s">
        <v>27</v>
      </c>
      <c r="C37" s="55">
        <v>1384239086</v>
      </c>
      <c r="D37" s="55">
        <v>597631821</v>
      </c>
      <c r="E37" s="55">
        <v>802954598.57599998</v>
      </c>
      <c r="F37" s="55">
        <v>2060484953.983</v>
      </c>
    </row>
    <row r="38" spans="2:6">
      <c r="B38" s="46" t="s">
        <v>30</v>
      </c>
      <c r="C38" s="47">
        <v>81498052</v>
      </c>
      <c r="D38" s="47">
        <v>4882977</v>
      </c>
      <c r="E38" s="47">
        <v>4572374</v>
      </c>
      <c r="F38" s="47">
        <v>0</v>
      </c>
    </row>
    <row r="39" spans="2:6">
      <c r="B39" s="54" t="s">
        <v>115</v>
      </c>
      <c r="C39" s="55">
        <v>694158</v>
      </c>
      <c r="D39" s="55">
        <v>0</v>
      </c>
      <c r="E39" s="55">
        <v>0</v>
      </c>
      <c r="F39" s="55">
        <v>0</v>
      </c>
    </row>
    <row r="40" spans="2:6">
      <c r="B40" s="46" t="s">
        <v>109</v>
      </c>
      <c r="C40" s="47">
        <v>0</v>
      </c>
      <c r="D40" s="47">
        <v>0</v>
      </c>
      <c r="E40" s="47">
        <v>33821829.391000003</v>
      </c>
      <c r="F40" s="47">
        <v>27050335</v>
      </c>
    </row>
    <row r="41" spans="2:6">
      <c r="B41" s="54" t="s">
        <v>47</v>
      </c>
      <c r="C41" s="55">
        <v>1103719642</v>
      </c>
      <c r="D41" s="55">
        <v>2188391593</v>
      </c>
      <c r="E41" s="55">
        <v>608250923</v>
      </c>
      <c r="F41" s="55">
        <v>389731272</v>
      </c>
    </row>
    <row r="42" spans="2:6">
      <c r="B42" s="46" t="s">
        <v>39</v>
      </c>
      <c r="C42" s="47">
        <v>5370556958</v>
      </c>
      <c r="D42" s="47">
        <v>4012944712</v>
      </c>
      <c r="E42" s="47">
        <v>2826069752.9159999</v>
      </c>
      <c r="F42" s="47">
        <v>3035350728.138</v>
      </c>
    </row>
    <row r="43" spans="2:6">
      <c r="B43" s="54" t="s">
        <v>53</v>
      </c>
      <c r="C43" s="55">
        <v>0</v>
      </c>
      <c r="D43" s="55">
        <v>2698113</v>
      </c>
      <c r="E43" s="55">
        <v>182636780</v>
      </c>
      <c r="F43" s="55">
        <v>0</v>
      </c>
    </row>
    <row r="44" spans="2:6">
      <c r="B44" s="46" t="s">
        <v>41</v>
      </c>
      <c r="C44" s="47">
        <v>210000</v>
      </c>
      <c r="D44" s="47">
        <v>0</v>
      </c>
      <c r="E44" s="47">
        <v>796335</v>
      </c>
      <c r="F44" s="47">
        <v>115644</v>
      </c>
    </row>
    <row r="45" spans="2:6">
      <c r="B45" s="54" t="s">
        <v>46</v>
      </c>
      <c r="C45" s="55">
        <v>501738187</v>
      </c>
      <c r="D45" s="55">
        <v>258146668</v>
      </c>
      <c r="E45" s="55">
        <v>201115501</v>
      </c>
      <c r="F45" s="55">
        <v>601283734</v>
      </c>
    </row>
    <row r="46" spans="2:6">
      <c r="B46" s="46" t="s">
        <v>48</v>
      </c>
      <c r="C46" s="47">
        <v>163387831631.836</v>
      </c>
      <c r="D46" s="47">
        <v>132627325082.565</v>
      </c>
      <c r="E46" s="47">
        <v>154824792056.233</v>
      </c>
      <c r="F46" s="47">
        <v>144555699038.229</v>
      </c>
    </row>
    <row r="47" spans="2:6">
      <c r="B47" s="54" t="s">
        <v>54</v>
      </c>
      <c r="C47" s="55">
        <v>100426232</v>
      </c>
      <c r="D47" s="55">
        <v>27761993</v>
      </c>
      <c r="E47" s="55">
        <v>101392393</v>
      </c>
      <c r="F47" s="55">
        <v>142077185.09</v>
      </c>
    </row>
    <row r="48" spans="2:6">
      <c r="B48" s="46" t="s">
        <v>258</v>
      </c>
      <c r="C48" s="47">
        <v>0</v>
      </c>
      <c r="D48" s="47">
        <v>0</v>
      </c>
      <c r="E48" s="47">
        <v>0</v>
      </c>
      <c r="F48" s="47">
        <v>0</v>
      </c>
    </row>
    <row r="49" spans="2:6">
      <c r="B49" s="54" t="s">
        <v>49</v>
      </c>
      <c r="C49" s="55">
        <v>1225990618</v>
      </c>
      <c r="D49" s="55">
        <v>38460938</v>
      </c>
      <c r="E49" s="55">
        <v>18707694</v>
      </c>
      <c r="F49" s="55">
        <v>2986159</v>
      </c>
    </row>
    <row r="50" spans="2:6">
      <c r="B50" s="46" t="s">
        <v>260</v>
      </c>
      <c r="C50" s="47">
        <v>5619709</v>
      </c>
      <c r="D50" s="47">
        <v>0</v>
      </c>
      <c r="E50" s="47">
        <v>0</v>
      </c>
      <c r="F50" s="47">
        <v>0</v>
      </c>
    </row>
    <row r="51" spans="2:6">
      <c r="B51" s="54" t="s">
        <v>42</v>
      </c>
      <c r="C51" s="55">
        <v>700378827</v>
      </c>
      <c r="D51" s="55">
        <v>813319013.17299998</v>
      </c>
      <c r="E51" s="55">
        <v>188797459</v>
      </c>
      <c r="F51" s="55">
        <v>917798572</v>
      </c>
    </row>
    <row r="52" spans="2:6">
      <c r="B52" s="46" t="s">
        <v>40</v>
      </c>
      <c r="C52" s="47">
        <v>77939965</v>
      </c>
      <c r="D52" s="47">
        <v>219904811</v>
      </c>
      <c r="E52" s="47">
        <v>247249964</v>
      </c>
      <c r="F52" s="47">
        <v>6381950</v>
      </c>
    </row>
    <row r="53" spans="2:6">
      <c r="B53" s="54" t="s">
        <v>45</v>
      </c>
      <c r="C53" s="55">
        <v>0</v>
      </c>
      <c r="D53" s="55">
        <v>0</v>
      </c>
      <c r="E53" s="55">
        <v>0</v>
      </c>
      <c r="F53" s="55">
        <v>0</v>
      </c>
    </row>
    <row r="54" spans="2:6">
      <c r="B54" s="46" t="s">
        <v>112</v>
      </c>
      <c r="C54" s="47">
        <v>6816744664</v>
      </c>
      <c r="D54" s="47">
        <v>38798698</v>
      </c>
      <c r="E54" s="47">
        <v>42471520</v>
      </c>
      <c r="F54" s="47">
        <v>1498745791</v>
      </c>
    </row>
    <row r="55" spans="2:6">
      <c r="B55" s="54" t="s">
        <v>113</v>
      </c>
      <c r="C55" s="55">
        <v>1857786921</v>
      </c>
      <c r="D55" s="55">
        <v>6976867572</v>
      </c>
      <c r="E55" s="55">
        <v>9614492837</v>
      </c>
      <c r="F55" s="55">
        <v>31330733873</v>
      </c>
    </row>
    <row r="56" spans="2:6">
      <c r="B56" s="46" t="s">
        <v>50</v>
      </c>
      <c r="C56" s="47">
        <v>1405746</v>
      </c>
      <c r="D56" s="47">
        <v>0</v>
      </c>
      <c r="E56" s="47">
        <v>0</v>
      </c>
      <c r="F56" s="47">
        <v>0</v>
      </c>
    </row>
    <row r="57" spans="2:6">
      <c r="B57" s="54" t="s">
        <v>44</v>
      </c>
      <c r="C57" s="55">
        <v>28956487608.323002</v>
      </c>
      <c r="D57" s="55">
        <v>16442441530.955</v>
      </c>
      <c r="E57" s="55">
        <v>30654154012.619999</v>
      </c>
      <c r="F57" s="55">
        <v>34984855789.160004</v>
      </c>
    </row>
    <row r="58" spans="2:6">
      <c r="B58" s="46" t="s">
        <v>94</v>
      </c>
      <c r="C58" s="47">
        <v>27854421</v>
      </c>
      <c r="D58" s="47">
        <v>50775008</v>
      </c>
      <c r="E58" s="47">
        <v>39958803</v>
      </c>
      <c r="F58" s="47">
        <v>55784547</v>
      </c>
    </row>
    <row r="59" spans="2:6">
      <c r="B59" s="54" t="s">
        <v>52</v>
      </c>
      <c r="C59" s="55">
        <v>9546595</v>
      </c>
      <c r="D59" s="55">
        <v>0</v>
      </c>
      <c r="E59" s="55">
        <v>55761248</v>
      </c>
      <c r="F59" s="55">
        <v>0</v>
      </c>
    </row>
    <row r="60" spans="2:6">
      <c r="B60" s="46" t="s">
        <v>58</v>
      </c>
      <c r="C60" s="47">
        <v>6904808111.8140001</v>
      </c>
      <c r="D60" s="47">
        <v>4011135376</v>
      </c>
      <c r="E60" s="47">
        <v>4798794211.3590002</v>
      </c>
      <c r="F60" s="47">
        <v>17898869435.720001</v>
      </c>
    </row>
    <row r="61" spans="2:6">
      <c r="B61" s="54" t="s">
        <v>57</v>
      </c>
      <c r="C61" s="55">
        <v>1607874</v>
      </c>
      <c r="D61" s="55">
        <v>268974144</v>
      </c>
      <c r="E61" s="55">
        <v>5552475</v>
      </c>
      <c r="F61" s="55">
        <v>5668418</v>
      </c>
    </row>
    <row r="62" spans="2:6">
      <c r="B62" s="46" t="s">
        <v>60</v>
      </c>
      <c r="C62" s="47">
        <v>5024766</v>
      </c>
      <c r="D62" s="47">
        <v>1860000</v>
      </c>
      <c r="E62" s="47">
        <v>0</v>
      </c>
      <c r="F62" s="47">
        <v>0</v>
      </c>
    </row>
    <row r="63" spans="2:6">
      <c r="B63" s="54" t="s">
        <v>59</v>
      </c>
      <c r="C63" s="55">
        <v>0</v>
      </c>
      <c r="D63" s="55">
        <v>0</v>
      </c>
      <c r="E63" s="55">
        <v>0</v>
      </c>
      <c r="F63" s="55">
        <v>0</v>
      </c>
    </row>
    <row r="64" spans="2:6">
      <c r="B64" s="46" t="s">
        <v>64</v>
      </c>
      <c r="C64" s="47">
        <v>2809485421.1079998</v>
      </c>
      <c r="D64" s="47">
        <v>2385372532.4070001</v>
      </c>
      <c r="E64" s="47">
        <v>3512604799.8769999</v>
      </c>
      <c r="F64" s="47">
        <v>2067053300.5599999</v>
      </c>
    </row>
    <row r="65" spans="2:6">
      <c r="B65" s="54" t="s">
        <v>186</v>
      </c>
      <c r="C65" s="55">
        <v>0</v>
      </c>
      <c r="D65" s="55">
        <v>0</v>
      </c>
      <c r="E65" s="55">
        <v>0</v>
      </c>
      <c r="F65" s="55">
        <v>0</v>
      </c>
    </row>
    <row r="66" spans="2:6">
      <c r="B66" s="46" t="s">
        <v>12</v>
      </c>
      <c r="C66" s="47">
        <v>20197681856.728001</v>
      </c>
      <c r="D66" s="47">
        <v>37666518358.127998</v>
      </c>
      <c r="E66" s="47">
        <v>52629716065.975998</v>
      </c>
      <c r="F66" s="47">
        <v>89652920434.865997</v>
      </c>
    </row>
    <row r="67" spans="2:6">
      <c r="B67" s="54" t="s">
        <v>62</v>
      </c>
      <c r="C67" s="55">
        <v>148340128</v>
      </c>
      <c r="D67" s="55">
        <v>11570368</v>
      </c>
      <c r="E67" s="55">
        <v>71332496</v>
      </c>
      <c r="F67" s="55">
        <v>0</v>
      </c>
    </row>
    <row r="68" spans="2:6">
      <c r="B68" s="46" t="s">
        <v>66</v>
      </c>
      <c r="C68" s="47">
        <v>1618620</v>
      </c>
      <c r="D68" s="47">
        <v>0</v>
      </c>
      <c r="E68" s="47">
        <v>0</v>
      </c>
      <c r="F68" s="47">
        <v>0</v>
      </c>
    </row>
    <row r="69" spans="2:6">
      <c r="B69" s="54" t="s">
        <v>67</v>
      </c>
      <c r="C69" s="55">
        <v>88225258276.794006</v>
      </c>
      <c r="D69" s="55">
        <v>30596566230.804001</v>
      </c>
      <c r="E69" s="55">
        <v>24170855858.259998</v>
      </c>
      <c r="F69" s="55">
        <v>30770059510.494999</v>
      </c>
    </row>
    <row r="70" spans="2:6">
      <c r="B70" s="46" t="s">
        <v>63</v>
      </c>
      <c r="C70" s="47">
        <v>152460000</v>
      </c>
      <c r="D70" s="47">
        <v>57368622</v>
      </c>
      <c r="E70" s="47">
        <v>4100161095.415</v>
      </c>
      <c r="F70" s="47">
        <v>72486779</v>
      </c>
    </row>
    <row r="71" spans="2:6">
      <c r="B71" s="54" t="s">
        <v>206</v>
      </c>
      <c r="C71" s="55">
        <v>47838294005.361</v>
      </c>
      <c r="D71" s="55">
        <v>33949932618.110001</v>
      </c>
      <c r="E71" s="55">
        <v>51394363826</v>
      </c>
      <c r="F71" s="55">
        <v>49135998373.906998</v>
      </c>
    </row>
    <row r="72" spans="2:6">
      <c r="B72" s="46" t="s">
        <v>68</v>
      </c>
      <c r="C72" s="47">
        <v>12088502</v>
      </c>
      <c r="D72" s="47">
        <v>944329006</v>
      </c>
      <c r="E72" s="47">
        <v>18541657</v>
      </c>
      <c r="F72" s="47">
        <v>9361204</v>
      </c>
    </row>
    <row r="73" spans="2:6">
      <c r="B73" s="54" t="s">
        <v>71</v>
      </c>
      <c r="C73" s="55">
        <v>0</v>
      </c>
      <c r="D73" s="55">
        <v>0</v>
      </c>
      <c r="E73" s="55">
        <v>0</v>
      </c>
      <c r="F73" s="55">
        <v>0</v>
      </c>
    </row>
    <row r="74" spans="2:6">
      <c r="B74" s="46" t="s">
        <v>73</v>
      </c>
      <c r="C74" s="47">
        <v>0</v>
      </c>
      <c r="D74" s="47">
        <v>0</v>
      </c>
      <c r="E74" s="47">
        <v>0</v>
      </c>
      <c r="F74" s="47">
        <v>0</v>
      </c>
    </row>
    <row r="75" spans="2:6">
      <c r="B75" s="54" t="s">
        <v>70</v>
      </c>
      <c r="C75" s="55">
        <v>0</v>
      </c>
      <c r="D75" s="55">
        <v>0</v>
      </c>
      <c r="E75" s="55">
        <v>0</v>
      </c>
      <c r="F75" s="55">
        <v>0</v>
      </c>
    </row>
    <row r="76" spans="2:6">
      <c r="B76" s="46" t="s">
        <v>69</v>
      </c>
      <c r="C76" s="47">
        <v>1098105215</v>
      </c>
      <c r="D76" s="47">
        <v>880577606</v>
      </c>
      <c r="E76" s="47">
        <v>70257550</v>
      </c>
      <c r="F76" s="47">
        <v>109629238</v>
      </c>
    </row>
    <row r="77" spans="2:6">
      <c r="B77" s="54" t="s">
        <v>74</v>
      </c>
      <c r="C77" s="55">
        <v>174732923953.48199</v>
      </c>
      <c r="D77" s="55">
        <v>155252243396.00101</v>
      </c>
      <c r="E77" s="55">
        <v>124427462871.42</v>
      </c>
      <c r="F77" s="55">
        <v>136291808763.287</v>
      </c>
    </row>
    <row r="78" spans="2:6">
      <c r="B78" s="46" t="s">
        <v>75</v>
      </c>
      <c r="C78" s="47">
        <v>2602478416</v>
      </c>
      <c r="D78" s="47">
        <v>491397916</v>
      </c>
      <c r="E78" s="47">
        <v>226891041</v>
      </c>
      <c r="F78" s="47">
        <v>763045298</v>
      </c>
    </row>
    <row r="79" spans="2:6">
      <c r="B79" s="54" t="s">
        <v>81</v>
      </c>
      <c r="C79" s="55">
        <v>32163394</v>
      </c>
      <c r="D79" s="55">
        <v>10574337</v>
      </c>
      <c r="E79" s="55">
        <v>27819950</v>
      </c>
      <c r="F79" s="55">
        <v>29168000</v>
      </c>
    </row>
    <row r="80" spans="2:6">
      <c r="B80" s="46" t="s">
        <v>78</v>
      </c>
      <c r="C80" s="47">
        <v>64364731</v>
      </c>
      <c r="D80" s="47">
        <v>21206776.350000001</v>
      </c>
      <c r="E80" s="47">
        <v>16128000</v>
      </c>
      <c r="F80" s="47">
        <v>596739</v>
      </c>
    </row>
    <row r="81" spans="2:6" ht="24.75">
      <c r="B81" s="54" t="s">
        <v>86</v>
      </c>
      <c r="C81" s="55">
        <v>0</v>
      </c>
      <c r="D81" s="55">
        <v>0</v>
      </c>
      <c r="E81" s="55">
        <v>47830667.112000003</v>
      </c>
      <c r="F81" s="55">
        <v>0</v>
      </c>
    </row>
    <row r="82" spans="2:6">
      <c r="B82" s="46" t="s">
        <v>79</v>
      </c>
      <c r="C82" s="47">
        <v>12413461483</v>
      </c>
      <c r="D82" s="47">
        <v>11884078554.561001</v>
      </c>
      <c r="E82" s="47">
        <v>12394611325.768999</v>
      </c>
      <c r="F82" s="47">
        <v>16169262459.726999</v>
      </c>
    </row>
    <row r="83" spans="2:6">
      <c r="B83" s="54" t="s">
        <v>80</v>
      </c>
      <c r="C83" s="55">
        <v>94106747</v>
      </c>
      <c r="D83" s="55">
        <v>110964882</v>
      </c>
      <c r="E83" s="55">
        <v>20533484</v>
      </c>
      <c r="F83" s="55">
        <v>76880364</v>
      </c>
    </row>
    <row r="84" spans="2:6">
      <c r="B84" s="46" t="s">
        <v>85</v>
      </c>
      <c r="C84" s="47">
        <v>212570235</v>
      </c>
      <c r="D84" s="47">
        <v>1401850958</v>
      </c>
      <c r="E84" s="47">
        <v>1471965830</v>
      </c>
      <c r="F84" s="47">
        <v>1461961634</v>
      </c>
    </row>
    <row r="85" spans="2:6">
      <c r="B85" s="54" t="s">
        <v>77</v>
      </c>
      <c r="C85" s="55">
        <v>0</v>
      </c>
      <c r="D85" s="55">
        <v>0</v>
      </c>
      <c r="E85" s="55">
        <v>0</v>
      </c>
      <c r="F85" s="55">
        <v>287771</v>
      </c>
    </row>
    <row r="86" spans="2:6">
      <c r="B86" s="46" t="s">
        <v>259</v>
      </c>
      <c r="C86" s="47">
        <v>1926000</v>
      </c>
      <c r="D86" s="47">
        <v>0</v>
      </c>
      <c r="E86" s="47">
        <v>0</v>
      </c>
      <c r="F86" s="47">
        <v>0</v>
      </c>
    </row>
    <row r="87" spans="2:6">
      <c r="B87" s="54" t="s">
        <v>83</v>
      </c>
      <c r="C87" s="55">
        <v>7380000</v>
      </c>
      <c r="D87" s="55">
        <v>3878935</v>
      </c>
      <c r="E87" s="55">
        <v>0</v>
      </c>
      <c r="F87" s="55">
        <v>997055</v>
      </c>
    </row>
    <row r="88" spans="2:6">
      <c r="B88" s="46" t="s">
        <v>88</v>
      </c>
      <c r="C88" s="47">
        <v>68322</v>
      </c>
      <c r="D88" s="47">
        <v>0</v>
      </c>
      <c r="E88" s="47">
        <v>0</v>
      </c>
      <c r="F88" s="47">
        <v>0</v>
      </c>
    </row>
    <row r="89" spans="2:6">
      <c r="B89" s="54" t="s">
        <v>87</v>
      </c>
      <c r="C89" s="55">
        <v>240000000</v>
      </c>
      <c r="D89" s="55">
        <v>0</v>
      </c>
      <c r="E89" s="55">
        <v>7725000</v>
      </c>
      <c r="F89" s="55">
        <v>0</v>
      </c>
    </row>
    <row r="90" spans="2:6">
      <c r="B90" s="46" t="s">
        <v>82</v>
      </c>
      <c r="C90" s="47">
        <v>781260044</v>
      </c>
      <c r="D90" s="47">
        <v>887850282</v>
      </c>
      <c r="E90" s="47">
        <v>570599993</v>
      </c>
      <c r="F90" s="47">
        <v>307664663</v>
      </c>
    </row>
    <row r="91" spans="2:6">
      <c r="B91" s="54" t="s">
        <v>84</v>
      </c>
      <c r="C91" s="55">
        <v>803294176</v>
      </c>
      <c r="D91" s="55">
        <v>4820889458</v>
      </c>
      <c r="E91" s="55">
        <v>4571498</v>
      </c>
      <c r="F91" s="55">
        <v>9293128</v>
      </c>
    </row>
    <row r="92" spans="2:6">
      <c r="B92" s="46" t="s">
        <v>89</v>
      </c>
      <c r="C92" s="47">
        <v>984373949</v>
      </c>
      <c r="D92" s="47">
        <v>337636000</v>
      </c>
      <c r="E92" s="47">
        <v>0</v>
      </c>
      <c r="F92" s="47">
        <v>6989309</v>
      </c>
    </row>
    <row r="93" spans="2:6">
      <c r="B93" s="54" t="s">
        <v>90</v>
      </c>
      <c r="C93" s="55">
        <v>0</v>
      </c>
      <c r="D93" s="55">
        <v>451621</v>
      </c>
      <c r="E93" s="55">
        <v>5302671.9220000003</v>
      </c>
      <c r="F93" s="55">
        <v>5000000</v>
      </c>
    </row>
    <row r="94" spans="2:6">
      <c r="B94" s="46" t="s">
        <v>95</v>
      </c>
      <c r="C94" s="47">
        <v>84868196</v>
      </c>
      <c r="D94" s="47">
        <v>2000000</v>
      </c>
      <c r="E94" s="47">
        <v>0</v>
      </c>
      <c r="F94" s="47">
        <v>0</v>
      </c>
    </row>
    <row r="95" spans="2:6">
      <c r="B95" s="54" t="s">
        <v>92</v>
      </c>
      <c r="C95" s="55">
        <v>0</v>
      </c>
      <c r="D95" s="55">
        <v>0</v>
      </c>
      <c r="E95" s="55">
        <v>0</v>
      </c>
      <c r="F95" s="55">
        <v>0</v>
      </c>
    </row>
    <row r="96" spans="2:6">
      <c r="B96" s="46" t="s">
        <v>93</v>
      </c>
      <c r="C96" s="47">
        <v>4500000</v>
      </c>
      <c r="D96" s="47">
        <v>28402396</v>
      </c>
      <c r="E96" s="47">
        <v>32263636</v>
      </c>
      <c r="F96" s="47">
        <v>34513826</v>
      </c>
    </row>
    <row r="97" spans="2:6">
      <c r="B97" s="54" t="s">
        <v>91</v>
      </c>
      <c r="C97" s="55">
        <v>6532628038.1920004</v>
      </c>
      <c r="D97" s="55">
        <v>6072065473.6920004</v>
      </c>
      <c r="E97" s="55">
        <v>8597164669.7320004</v>
      </c>
      <c r="F97" s="55">
        <v>8733021994.3729992</v>
      </c>
    </row>
    <row r="98" spans="2:6">
      <c r="B98" s="46" t="s">
        <v>96</v>
      </c>
      <c r="C98" s="47">
        <v>242012914</v>
      </c>
      <c r="D98" s="47">
        <v>317895891</v>
      </c>
      <c r="E98" s="47">
        <v>236750380</v>
      </c>
      <c r="F98" s="47">
        <v>285398059</v>
      </c>
    </row>
    <row r="99" spans="2:6">
      <c r="B99" s="54" t="s">
        <v>99</v>
      </c>
      <c r="C99" s="55">
        <v>32400000</v>
      </c>
      <c r="D99" s="55">
        <v>0</v>
      </c>
      <c r="E99" s="55">
        <v>0</v>
      </c>
      <c r="F99" s="55">
        <v>0</v>
      </c>
    </row>
    <row r="100" spans="2:6">
      <c r="B100" s="46" t="s">
        <v>267</v>
      </c>
      <c r="C100" s="47">
        <v>68856970</v>
      </c>
      <c r="D100" s="47">
        <v>1474376</v>
      </c>
      <c r="E100" s="47">
        <v>0</v>
      </c>
      <c r="F100" s="47">
        <v>0</v>
      </c>
    </row>
    <row r="101" spans="2:6">
      <c r="B101" s="54" t="s">
        <v>211</v>
      </c>
      <c r="C101" s="55">
        <v>230846662</v>
      </c>
      <c r="D101" s="55">
        <v>0</v>
      </c>
      <c r="E101" s="55">
        <v>0</v>
      </c>
      <c r="F101" s="55">
        <v>0</v>
      </c>
    </row>
    <row r="102" spans="2:6">
      <c r="B102" s="46" t="s">
        <v>265</v>
      </c>
      <c r="C102" s="47">
        <v>1700904183</v>
      </c>
      <c r="D102" s="47">
        <v>0</v>
      </c>
      <c r="E102" s="47">
        <v>0</v>
      </c>
      <c r="F102" s="47">
        <v>13670810</v>
      </c>
    </row>
    <row r="103" spans="2:6">
      <c r="B103" s="54" t="s">
        <v>100</v>
      </c>
      <c r="C103" s="55">
        <v>890728</v>
      </c>
      <c r="D103" s="55">
        <v>227919174362.48401</v>
      </c>
      <c r="E103" s="55">
        <v>337413550703.62097</v>
      </c>
      <c r="F103" s="55">
        <v>218916156141.02399</v>
      </c>
    </row>
    <row r="104" spans="2:6" ht="13.5" customHeight="1">
      <c r="B104" s="46" t="s">
        <v>221</v>
      </c>
      <c r="C104" s="47">
        <v>144472742470.11899</v>
      </c>
      <c r="D104" s="47">
        <v>8589887754.5010004</v>
      </c>
      <c r="E104" s="47">
        <v>27572781401.546001</v>
      </c>
      <c r="F104" s="47">
        <v>41490460339.603996</v>
      </c>
    </row>
    <row r="105" spans="2:6" ht="24.75">
      <c r="B105" s="54" t="s">
        <v>268</v>
      </c>
      <c r="C105" s="55">
        <v>4112837497.131</v>
      </c>
      <c r="D105" s="55">
        <v>576127784</v>
      </c>
      <c r="E105" s="55">
        <v>192136041</v>
      </c>
      <c r="F105" s="55">
        <v>409875134</v>
      </c>
    </row>
    <row r="106" spans="2:6">
      <c r="B106" s="46" t="s">
        <v>97</v>
      </c>
      <c r="C106" s="47">
        <v>84729593</v>
      </c>
      <c r="D106" s="47">
        <v>1599148673</v>
      </c>
      <c r="E106" s="47">
        <v>912807611</v>
      </c>
      <c r="F106" s="47">
        <v>1025646844</v>
      </c>
    </row>
    <row r="107" spans="2:6">
      <c r="B107" s="54" t="s">
        <v>102</v>
      </c>
      <c r="C107" s="55">
        <v>2053735200</v>
      </c>
      <c r="D107" s="55">
        <v>797418008.26800001</v>
      </c>
      <c r="E107" s="55">
        <v>388207518.62300003</v>
      </c>
      <c r="F107" s="55">
        <v>35375147</v>
      </c>
    </row>
    <row r="108" spans="2:6">
      <c r="B108" s="46" t="s">
        <v>98</v>
      </c>
      <c r="C108" s="47">
        <v>1298896195</v>
      </c>
      <c r="D108" s="47">
        <v>40069446</v>
      </c>
      <c r="E108" s="47">
        <v>5953260898</v>
      </c>
      <c r="F108" s="47">
        <v>2206818380.48</v>
      </c>
    </row>
    <row r="109" spans="2:6">
      <c r="B109" s="54" t="s">
        <v>103</v>
      </c>
      <c r="C109" s="55">
        <v>144464822</v>
      </c>
      <c r="D109" s="55">
        <v>15178863522.306</v>
      </c>
      <c r="E109" s="55">
        <v>15676724881.17</v>
      </c>
      <c r="F109" s="55">
        <v>17101272659.875999</v>
      </c>
    </row>
    <row r="110" spans="2:6">
      <c r="B110" s="46" t="s">
        <v>104</v>
      </c>
      <c r="C110" s="47">
        <v>20038386182.730999</v>
      </c>
      <c r="D110" s="47">
        <v>4905583</v>
      </c>
      <c r="E110" s="47">
        <v>0</v>
      </c>
      <c r="F110" s="47">
        <v>0</v>
      </c>
    </row>
    <row r="111" spans="2:6">
      <c r="B111" s="54" t="s">
        <v>106</v>
      </c>
      <c r="C111" s="55">
        <v>0</v>
      </c>
      <c r="D111" s="55">
        <v>5519704655.3459997</v>
      </c>
      <c r="E111" s="55">
        <v>4862747190.3360004</v>
      </c>
      <c r="F111" s="55">
        <v>3797345490.5320001</v>
      </c>
    </row>
    <row r="112" spans="2:6">
      <c r="B112" s="46" t="s">
        <v>105</v>
      </c>
      <c r="C112" s="47">
        <v>2236135850</v>
      </c>
      <c r="D112" s="47">
        <v>14231571</v>
      </c>
      <c r="E112" s="47">
        <v>76049645.939999998</v>
      </c>
      <c r="F112" s="47">
        <v>62215793</v>
      </c>
    </row>
    <row r="113" spans="2:6">
      <c r="B113" s="54" t="s">
        <v>261</v>
      </c>
      <c r="C113" s="55">
        <v>64246899</v>
      </c>
      <c r="D113" s="55">
        <v>0</v>
      </c>
      <c r="E113" s="55">
        <v>0</v>
      </c>
      <c r="F113" s="55">
        <v>0</v>
      </c>
    </row>
    <row r="114" spans="2:6">
      <c r="B114" s="46" t="s">
        <v>107</v>
      </c>
      <c r="C114" s="47">
        <v>0</v>
      </c>
      <c r="D114" s="47">
        <v>22412090</v>
      </c>
      <c r="E114" s="47">
        <v>32823097</v>
      </c>
      <c r="F114" s="47">
        <v>4511720</v>
      </c>
    </row>
    <row r="115" spans="2:6">
      <c r="B115" s="54" t="s">
        <v>108</v>
      </c>
      <c r="C115" s="55">
        <v>103676312</v>
      </c>
      <c r="D115" s="55">
        <v>3706158</v>
      </c>
      <c r="E115" s="55">
        <v>0</v>
      </c>
      <c r="F115" s="55">
        <v>0</v>
      </c>
    </row>
    <row r="116" spans="2:6">
      <c r="B116" s="46" t="s">
        <v>110</v>
      </c>
      <c r="C116" s="47">
        <v>910873</v>
      </c>
      <c r="D116" s="47">
        <v>2500000</v>
      </c>
      <c r="E116" s="47">
        <v>0</v>
      </c>
      <c r="F116" s="47">
        <v>0</v>
      </c>
    </row>
    <row r="117" spans="2:6">
      <c r="B117" s="54" t="s">
        <v>114</v>
      </c>
      <c r="C117" s="55">
        <v>2000000</v>
      </c>
      <c r="D117" s="55">
        <v>208921908.329</v>
      </c>
      <c r="E117" s="55">
        <v>107319027</v>
      </c>
      <c r="F117" s="55">
        <v>83832586</v>
      </c>
    </row>
    <row r="118" spans="2:6">
      <c r="B118" s="46" t="s">
        <v>116</v>
      </c>
      <c r="C118" s="47">
        <v>177445163</v>
      </c>
      <c r="D118" s="47">
        <v>0</v>
      </c>
      <c r="E118" s="47">
        <v>1329736</v>
      </c>
      <c r="F118" s="47">
        <v>14548482</v>
      </c>
    </row>
    <row r="119" spans="2:6">
      <c r="B119" s="54" t="s">
        <v>262</v>
      </c>
      <c r="C119" s="55">
        <v>0</v>
      </c>
      <c r="D119" s="55">
        <v>0</v>
      </c>
      <c r="E119" s="55">
        <v>0</v>
      </c>
      <c r="F119" s="55">
        <v>0</v>
      </c>
    </row>
    <row r="120" spans="2:6">
      <c r="B120" s="46" t="s">
        <v>124</v>
      </c>
      <c r="C120" s="47">
        <v>0</v>
      </c>
      <c r="D120" s="47">
        <v>59195446.769000001</v>
      </c>
      <c r="E120" s="47">
        <v>499775643.33999997</v>
      </c>
      <c r="F120" s="47">
        <v>80480445.489999995</v>
      </c>
    </row>
    <row r="121" spans="2:6">
      <c r="B121" s="54" t="s">
        <v>117</v>
      </c>
      <c r="C121" s="55">
        <v>64905465.042999998</v>
      </c>
      <c r="D121" s="55">
        <v>3738742634.8270001</v>
      </c>
      <c r="E121" s="55">
        <v>2736772660.1170001</v>
      </c>
      <c r="F121" s="55">
        <v>1235355107.671</v>
      </c>
    </row>
    <row r="122" spans="2:6">
      <c r="B122" s="46" t="s">
        <v>121</v>
      </c>
      <c r="C122" s="47">
        <v>4655898875.5050001</v>
      </c>
      <c r="D122" s="47">
        <v>30330427</v>
      </c>
      <c r="E122" s="47">
        <v>1455646808.8039999</v>
      </c>
      <c r="F122" s="47">
        <v>23132654</v>
      </c>
    </row>
    <row r="123" spans="2:6">
      <c r="B123" s="54" t="s">
        <v>125</v>
      </c>
      <c r="C123" s="55">
        <v>25656062</v>
      </c>
      <c r="D123" s="55">
        <v>137114870</v>
      </c>
      <c r="E123" s="55">
        <v>2053634</v>
      </c>
      <c r="F123" s="55">
        <v>10336806</v>
      </c>
    </row>
    <row r="124" spans="2:6">
      <c r="B124" s="46" t="s">
        <v>119</v>
      </c>
      <c r="C124" s="47">
        <v>13598572</v>
      </c>
      <c r="D124" s="47">
        <v>2390780</v>
      </c>
      <c r="E124" s="47">
        <v>0</v>
      </c>
      <c r="F124" s="47">
        <v>46490158</v>
      </c>
    </row>
    <row r="125" spans="2:6">
      <c r="B125" s="54" t="s">
        <v>122</v>
      </c>
      <c r="C125" s="55">
        <v>2512484</v>
      </c>
      <c r="D125" s="55">
        <v>1336867688.2490001</v>
      </c>
      <c r="E125" s="55">
        <v>426392782.62199998</v>
      </c>
      <c r="F125" s="55">
        <v>4132699375</v>
      </c>
    </row>
    <row r="126" spans="2:6">
      <c r="B126" s="46" t="s">
        <v>123</v>
      </c>
      <c r="C126" s="47">
        <v>447206747.28899997</v>
      </c>
      <c r="D126" s="47">
        <v>84390693</v>
      </c>
      <c r="E126" s="47">
        <v>132746471</v>
      </c>
      <c r="F126" s="47">
        <v>56611979</v>
      </c>
    </row>
    <row r="127" spans="2:6">
      <c r="B127" s="54" t="s">
        <v>134</v>
      </c>
      <c r="C127" s="55">
        <v>9923358</v>
      </c>
      <c r="D127" s="55">
        <v>66041</v>
      </c>
      <c r="E127" s="55">
        <v>45550159</v>
      </c>
      <c r="F127" s="55">
        <v>56000</v>
      </c>
    </row>
    <row r="128" spans="2:6">
      <c r="B128" s="46" t="s">
        <v>129</v>
      </c>
      <c r="C128" s="47">
        <v>10250652</v>
      </c>
      <c r="D128" s="47">
        <v>122147260</v>
      </c>
      <c r="E128" s="47">
        <v>0</v>
      </c>
      <c r="F128" s="47">
        <v>3887026</v>
      </c>
    </row>
    <row r="129" spans="2:6">
      <c r="B129" s="54" t="s">
        <v>142</v>
      </c>
      <c r="C129" s="55">
        <v>1059769315</v>
      </c>
      <c r="D129" s="55">
        <v>38372496711.636002</v>
      </c>
      <c r="E129" s="55">
        <v>68902982481.494003</v>
      </c>
      <c r="F129" s="55">
        <v>55155893819.386002</v>
      </c>
    </row>
    <row r="130" spans="2:6">
      <c r="B130" s="46" t="s">
        <v>140</v>
      </c>
      <c r="C130" s="47">
        <v>34637335592.550003</v>
      </c>
      <c r="D130" s="47">
        <v>0</v>
      </c>
      <c r="E130" s="47">
        <v>0</v>
      </c>
      <c r="F130" s="47">
        <v>0</v>
      </c>
    </row>
    <row r="131" spans="2:6">
      <c r="B131" s="54" t="s">
        <v>276</v>
      </c>
      <c r="C131" s="55">
        <v>0</v>
      </c>
      <c r="D131" s="55">
        <v>0</v>
      </c>
      <c r="E131" s="55">
        <v>0</v>
      </c>
      <c r="F131" s="55">
        <v>0</v>
      </c>
    </row>
    <row r="132" spans="2:6">
      <c r="B132" s="46" t="s">
        <v>131</v>
      </c>
      <c r="C132" s="47">
        <v>0</v>
      </c>
      <c r="D132" s="47">
        <v>536468513</v>
      </c>
      <c r="E132" s="47">
        <v>270258847.61000001</v>
      </c>
      <c r="F132" s="47">
        <v>1187276856</v>
      </c>
    </row>
    <row r="133" spans="2:6">
      <c r="B133" s="54" t="s">
        <v>138</v>
      </c>
      <c r="C133" s="55">
        <v>499538924</v>
      </c>
      <c r="D133" s="55">
        <v>17735664</v>
      </c>
      <c r="E133" s="55">
        <v>251816048</v>
      </c>
      <c r="F133" s="55">
        <v>1524298687</v>
      </c>
    </row>
    <row r="134" spans="2:6">
      <c r="B134" s="46" t="s">
        <v>126</v>
      </c>
      <c r="C134" s="47">
        <v>0</v>
      </c>
      <c r="D134" s="47">
        <v>24302775260.84</v>
      </c>
      <c r="E134" s="47">
        <v>36876325642.303001</v>
      </c>
      <c r="F134" s="47">
        <v>41999855522.843002</v>
      </c>
    </row>
    <row r="135" spans="2:6">
      <c r="B135" s="54" t="s">
        <v>130</v>
      </c>
      <c r="C135" s="55">
        <v>23576427777.861</v>
      </c>
      <c r="D135" s="55">
        <v>113052017</v>
      </c>
      <c r="E135" s="55">
        <v>8286837</v>
      </c>
      <c r="F135" s="55">
        <v>1856582</v>
      </c>
    </row>
    <row r="136" spans="2:6">
      <c r="B136" s="46" t="s">
        <v>135</v>
      </c>
      <c r="C136" s="47">
        <v>0</v>
      </c>
      <c r="D136" s="47">
        <v>0</v>
      </c>
      <c r="E136" s="47">
        <v>0</v>
      </c>
      <c r="F136" s="47">
        <v>0</v>
      </c>
    </row>
    <row r="137" spans="2:6">
      <c r="B137" s="54" t="s">
        <v>139</v>
      </c>
      <c r="C137" s="55">
        <v>0</v>
      </c>
      <c r="D137" s="55">
        <v>12778091</v>
      </c>
      <c r="E137" s="55">
        <v>72492597</v>
      </c>
      <c r="F137" s="55">
        <v>761241930.23599994</v>
      </c>
    </row>
    <row r="138" spans="2:6">
      <c r="B138" s="46" t="s">
        <v>136</v>
      </c>
      <c r="C138" s="47">
        <v>195757824</v>
      </c>
      <c r="D138" s="47">
        <v>21318171388</v>
      </c>
      <c r="E138" s="47">
        <v>16393008079</v>
      </c>
      <c r="F138" s="47">
        <v>26319786650</v>
      </c>
    </row>
    <row r="139" spans="2:6">
      <c r="B139" s="54" t="s">
        <v>215</v>
      </c>
      <c r="C139" s="55">
        <v>12968232244</v>
      </c>
      <c r="D139" s="55">
        <v>0</v>
      </c>
      <c r="E139" s="55">
        <v>0</v>
      </c>
      <c r="F139" s="55">
        <v>0</v>
      </c>
    </row>
    <row r="140" spans="2:6">
      <c r="B140" s="46" t="s">
        <v>141</v>
      </c>
      <c r="C140" s="47">
        <v>0</v>
      </c>
      <c r="D140" s="47">
        <v>62001168</v>
      </c>
      <c r="E140" s="47">
        <v>147196152</v>
      </c>
      <c r="F140" s="47">
        <v>401832729</v>
      </c>
    </row>
    <row r="141" spans="2:6" ht="24.75">
      <c r="B141" s="54" t="s">
        <v>72</v>
      </c>
      <c r="C141" s="55">
        <v>15550000</v>
      </c>
      <c r="D141" s="55">
        <v>0</v>
      </c>
      <c r="E141" s="55">
        <v>0</v>
      </c>
      <c r="F141" s="55">
        <v>0</v>
      </c>
    </row>
    <row r="142" spans="2:6">
      <c r="B142" s="46" t="s">
        <v>128</v>
      </c>
      <c r="C142" s="47">
        <v>0</v>
      </c>
      <c r="D142" s="47">
        <v>4063266</v>
      </c>
      <c r="E142" s="47">
        <v>1707500</v>
      </c>
      <c r="F142" s="47">
        <v>42246742</v>
      </c>
    </row>
    <row r="143" spans="2:6">
      <c r="B143" s="54" t="s">
        <v>127</v>
      </c>
      <c r="C143" s="55">
        <v>128000</v>
      </c>
      <c r="D143" s="55">
        <v>4205302</v>
      </c>
      <c r="E143" s="55">
        <v>1031647</v>
      </c>
      <c r="F143" s="55">
        <v>18770610</v>
      </c>
    </row>
    <row r="144" spans="2:6">
      <c r="B144" s="46" t="s">
        <v>133</v>
      </c>
      <c r="C144" s="47">
        <v>33648118</v>
      </c>
      <c r="D144" s="47">
        <v>0</v>
      </c>
      <c r="E144" s="47">
        <v>0</v>
      </c>
      <c r="F144" s="47">
        <v>0</v>
      </c>
    </row>
    <row r="145" spans="2:6">
      <c r="B145" s="54" t="s">
        <v>137</v>
      </c>
      <c r="C145" s="55">
        <v>0</v>
      </c>
      <c r="D145" s="55">
        <v>0</v>
      </c>
      <c r="E145" s="55">
        <v>0</v>
      </c>
      <c r="F145" s="55">
        <v>0</v>
      </c>
    </row>
    <row r="146" spans="2:6">
      <c r="B146" s="46" t="s">
        <v>143</v>
      </c>
      <c r="C146" s="47">
        <v>0</v>
      </c>
      <c r="D146" s="47">
        <v>0</v>
      </c>
      <c r="E146" s="47">
        <v>0</v>
      </c>
      <c r="F146" s="47">
        <v>0</v>
      </c>
    </row>
    <row r="147" spans="2:6">
      <c r="B147" s="54" t="s">
        <v>132</v>
      </c>
      <c r="C147" s="55">
        <v>0</v>
      </c>
      <c r="D147" s="55">
        <v>0</v>
      </c>
      <c r="E147" s="55">
        <v>58400332.458999999</v>
      </c>
      <c r="F147" s="55">
        <v>228739934.17300001</v>
      </c>
    </row>
    <row r="148" spans="2:6">
      <c r="B148" s="46" t="s">
        <v>144</v>
      </c>
      <c r="C148" s="47">
        <v>0</v>
      </c>
      <c r="D148" s="47">
        <v>5460382131</v>
      </c>
      <c r="E148" s="47">
        <v>820001350</v>
      </c>
      <c r="F148" s="47">
        <v>428116003.949</v>
      </c>
    </row>
    <row r="149" spans="2:6">
      <c r="B149" s="54" t="s">
        <v>152</v>
      </c>
      <c r="C149" s="55">
        <v>2870006599</v>
      </c>
      <c r="D149" s="55">
        <v>0</v>
      </c>
      <c r="E149" s="55">
        <v>0</v>
      </c>
      <c r="F149" s="55">
        <v>0</v>
      </c>
    </row>
    <row r="150" spans="2:6">
      <c r="B150" s="46" t="s">
        <v>149</v>
      </c>
      <c r="C150" s="47">
        <v>0</v>
      </c>
      <c r="D150" s="47">
        <v>0</v>
      </c>
      <c r="E150" s="47">
        <v>0</v>
      </c>
      <c r="F150" s="47">
        <v>0</v>
      </c>
    </row>
    <row r="151" spans="2:6">
      <c r="B151" s="54" t="s">
        <v>146</v>
      </c>
      <c r="C151" s="55">
        <v>0</v>
      </c>
      <c r="D151" s="55">
        <v>400977891.67000002</v>
      </c>
      <c r="E151" s="55">
        <v>1113569523.9860001</v>
      </c>
      <c r="F151" s="55">
        <v>616133237</v>
      </c>
    </row>
    <row r="152" spans="2:6">
      <c r="B152" s="46" t="s">
        <v>148</v>
      </c>
      <c r="C152" s="47">
        <v>677630374.05599999</v>
      </c>
      <c r="D152" s="47">
        <v>21681640670.456001</v>
      </c>
      <c r="E152" s="47">
        <v>39369150225.038002</v>
      </c>
      <c r="F152" s="47">
        <v>44516497154.621002</v>
      </c>
    </row>
    <row r="153" spans="2:6">
      <c r="B153" s="54" t="s">
        <v>153</v>
      </c>
      <c r="C153" s="55">
        <v>47498104690.856003</v>
      </c>
      <c r="D153" s="55">
        <v>0</v>
      </c>
      <c r="E153" s="55">
        <v>0</v>
      </c>
      <c r="F153" s="55">
        <v>0</v>
      </c>
    </row>
    <row r="154" spans="2:6">
      <c r="B154" s="46" t="s">
        <v>147</v>
      </c>
      <c r="C154" s="47">
        <v>0</v>
      </c>
      <c r="D154" s="47">
        <v>5771338</v>
      </c>
      <c r="E154" s="47">
        <v>0</v>
      </c>
      <c r="F154" s="47">
        <v>0</v>
      </c>
    </row>
    <row r="155" spans="2:6">
      <c r="B155" s="54" t="s">
        <v>151</v>
      </c>
      <c r="C155" s="55">
        <v>7667797</v>
      </c>
      <c r="D155" s="55">
        <v>5417341968.21</v>
      </c>
      <c r="E155" s="55">
        <v>914948677</v>
      </c>
      <c r="F155" s="55">
        <v>14228423460</v>
      </c>
    </row>
    <row r="156" spans="2:6">
      <c r="B156" s="46" t="s">
        <v>145</v>
      </c>
      <c r="C156" s="47">
        <v>822874301</v>
      </c>
      <c r="D156" s="47">
        <v>0</v>
      </c>
      <c r="E156" s="47">
        <v>0</v>
      </c>
      <c r="F156" s="47">
        <v>0</v>
      </c>
    </row>
    <row r="157" spans="2:6">
      <c r="B157" s="54" t="s">
        <v>154</v>
      </c>
      <c r="C157" s="55">
        <v>2500000</v>
      </c>
      <c r="D157" s="55">
        <v>90330252</v>
      </c>
      <c r="E157" s="55">
        <v>487095056</v>
      </c>
      <c r="F157" s="55">
        <v>55359333</v>
      </c>
    </row>
    <row r="158" spans="2:6">
      <c r="B158" s="46" t="s">
        <v>277</v>
      </c>
      <c r="C158" s="47">
        <v>0</v>
      </c>
      <c r="D158" s="47">
        <v>0</v>
      </c>
      <c r="E158" s="47">
        <v>0</v>
      </c>
      <c r="F158" s="47">
        <v>0</v>
      </c>
    </row>
    <row r="159" spans="2:6">
      <c r="B159" s="54" t="s">
        <v>155</v>
      </c>
      <c r="C159" s="55">
        <v>222699771</v>
      </c>
      <c r="D159" s="55">
        <v>0</v>
      </c>
      <c r="E159" s="55">
        <v>6392953467</v>
      </c>
      <c r="F159" s="55">
        <v>77891431</v>
      </c>
    </row>
    <row r="160" spans="2:6">
      <c r="B160" s="46" t="s">
        <v>204</v>
      </c>
      <c r="C160" s="47">
        <v>46214934</v>
      </c>
      <c r="D160" s="47">
        <v>100000</v>
      </c>
      <c r="E160" s="47">
        <v>783111</v>
      </c>
      <c r="F160" s="47">
        <v>19770204</v>
      </c>
    </row>
    <row r="161" spans="2:6">
      <c r="B161" s="54" t="s">
        <v>208</v>
      </c>
      <c r="C161" s="55">
        <v>3649060</v>
      </c>
      <c r="D161" s="55">
        <v>0</v>
      </c>
      <c r="E161" s="55">
        <v>0</v>
      </c>
      <c r="F161" s="55">
        <v>0</v>
      </c>
    </row>
    <row r="162" spans="2:6">
      <c r="B162" s="46" t="s">
        <v>160</v>
      </c>
      <c r="C162" s="47">
        <v>0</v>
      </c>
      <c r="D162" s="47">
        <v>12092974377.629</v>
      </c>
      <c r="E162" s="47">
        <v>20348301035.195999</v>
      </c>
      <c r="F162" s="47">
        <v>19639612983.841</v>
      </c>
    </row>
    <row r="163" spans="2:6">
      <c r="B163" s="54" t="s">
        <v>156</v>
      </c>
      <c r="C163" s="55">
        <v>6560888355.3219995</v>
      </c>
      <c r="D163" s="55">
        <v>29988112</v>
      </c>
      <c r="E163" s="55">
        <v>63907678.134999998</v>
      </c>
      <c r="F163" s="55">
        <v>538991928</v>
      </c>
    </row>
    <row r="164" spans="2:6">
      <c r="B164" s="46" t="s">
        <v>158</v>
      </c>
      <c r="C164" s="47">
        <v>0</v>
      </c>
      <c r="D164" s="47">
        <v>0</v>
      </c>
      <c r="E164" s="47">
        <v>0</v>
      </c>
      <c r="F164" s="47">
        <v>0</v>
      </c>
    </row>
    <row r="165" spans="2:6">
      <c r="B165" s="54" t="s">
        <v>263</v>
      </c>
      <c r="C165" s="55">
        <v>0</v>
      </c>
      <c r="D165" s="55">
        <v>20000000</v>
      </c>
      <c r="E165" s="55">
        <v>17881988.510000002</v>
      </c>
      <c r="F165" s="55">
        <v>13125000</v>
      </c>
    </row>
    <row r="166" spans="2:6">
      <c r="B166" s="46" t="s">
        <v>217</v>
      </c>
      <c r="C166" s="47">
        <v>5884351.1169999996</v>
      </c>
      <c r="D166" s="47">
        <v>6216452</v>
      </c>
      <c r="E166" s="47">
        <v>17912450</v>
      </c>
      <c r="F166" s="47">
        <v>0</v>
      </c>
    </row>
    <row r="167" spans="2:6">
      <c r="B167" s="54" t="s">
        <v>150</v>
      </c>
      <c r="C167" s="55">
        <v>4737182098.184</v>
      </c>
      <c r="D167" s="55">
        <v>56375979897.860001</v>
      </c>
      <c r="E167" s="55">
        <v>127370600057.024</v>
      </c>
      <c r="F167" s="55">
        <v>59361649170.136002</v>
      </c>
    </row>
    <row r="168" spans="2:6">
      <c r="B168" s="46" t="s">
        <v>157</v>
      </c>
      <c r="C168" s="47">
        <v>46913306119.448997</v>
      </c>
      <c r="D168" s="47">
        <v>280000580</v>
      </c>
      <c r="E168" s="47">
        <v>37500000</v>
      </c>
      <c r="F168" s="47">
        <v>13750000</v>
      </c>
    </row>
    <row r="169" spans="2:6">
      <c r="B169" s="54" t="s">
        <v>159</v>
      </c>
      <c r="C169" s="55">
        <v>0</v>
      </c>
      <c r="D169" s="55">
        <v>6439234</v>
      </c>
      <c r="E169" s="55">
        <v>299922</v>
      </c>
      <c r="F169" s="55">
        <v>5751506</v>
      </c>
    </row>
    <row r="170" spans="2:6">
      <c r="B170" s="46" t="s">
        <v>162</v>
      </c>
      <c r="C170" s="47">
        <v>6344319</v>
      </c>
      <c r="D170" s="47">
        <v>2582639</v>
      </c>
      <c r="E170" s="47">
        <v>0</v>
      </c>
      <c r="F170" s="47">
        <v>0</v>
      </c>
    </row>
    <row r="171" spans="2:6">
      <c r="B171" s="54" t="s">
        <v>161</v>
      </c>
      <c r="C171" s="55">
        <v>0</v>
      </c>
      <c r="D171" s="55">
        <v>11093804484</v>
      </c>
      <c r="E171" s="55">
        <v>7447681174.8100004</v>
      </c>
      <c r="F171" s="55">
        <v>7643232888.467</v>
      </c>
    </row>
    <row r="172" spans="2:6">
      <c r="B172" s="46" t="s">
        <v>163</v>
      </c>
      <c r="C172" s="47">
        <v>19446154344</v>
      </c>
      <c r="D172" s="47">
        <v>0</v>
      </c>
      <c r="E172" s="47">
        <v>0</v>
      </c>
      <c r="F172" s="47">
        <v>0</v>
      </c>
    </row>
    <row r="173" spans="2:6">
      <c r="B173" s="54" t="s">
        <v>164</v>
      </c>
      <c r="C173" s="55">
        <v>2997723</v>
      </c>
      <c r="D173" s="55">
        <v>8090665609.1999998</v>
      </c>
      <c r="E173" s="55">
        <v>3819042888.3800001</v>
      </c>
      <c r="F173" s="55">
        <v>2732440764.4000001</v>
      </c>
    </row>
    <row r="174" spans="2:6">
      <c r="B174" s="46" t="s">
        <v>165</v>
      </c>
      <c r="C174" s="47">
        <v>5308317799.875</v>
      </c>
      <c r="D174" s="47">
        <v>93208232</v>
      </c>
      <c r="E174" s="47">
        <v>600000</v>
      </c>
      <c r="F174" s="47">
        <v>79345349</v>
      </c>
    </row>
    <row r="175" spans="2:6">
      <c r="B175" s="54" t="s">
        <v>166</v>
      </c>
      <c r="C175" s="55">
        <v>194985632</v>
      </c>
      <c r="D175" s="55">
        <v>2811969</v>
      </c>
      <c r="E175" s="55">
        <v>0</v>
      </c>
      <c r="F175" s="55">
        <v>49708762</v>
      </c>
    </row>
    <row r="176" spans="2:6">
      <c r="B176" s="46" t="s">
        <v>167</v>
      </c>
      <c r="C176" s="47">
        <v>0</v>
      </c>
      <c r="D176" s="47">
        <v>317428092</v>
      </c>
      <c r="E176" s="47">
        <v>157807853</v>
      </c>
      <c r="F176" s="47">
        <v>144954860</v>
      </c>
    </row>
    <row r="177" spans="2:6">
      <c r="B177" s="54" t="s">
        <v>76</v>
      </c>
      <c r="C177" s="55">
        <v>306189715</v>
      </c>
      <c r="D177" s="55">
        <v>17117108610.516001</v>
      </c>
      <c r="E177" s="55">
        <v>15170027026.379999</v>
      </c>
      <c r="F177" s="55">
        <v>15250788846.177</v>
      </c>
    </row>
    <row r="178" spans="2:6">
      <c r="B178" s="46" t="s">
        <v>168</v>
      </c>
      <c r="C178" s="47">
        <v>31038458957.069</v>
      </c>
      <c r="D178" s="47">
        <v>12295695827</v>
      </c>
      <c r="E178" s="47">
        <v>11208008398.306999</v>
      </c>
      <c r="F178" s="47">
        <v>61164781886.929001</v>
      </c>
    </row>
    <row r="179" spans="2:6">
      <c r="B179" s="54" t="s">
        <v>169</v>
      </c>
      <c r="C179" s="55">
        <v>2334500183</v>
      </c>
      <c r="D179" s="55">
        <v>82367381</v>
      </c>
      <c r="E179" s="55">
        <v>4001657</v>
      </c>
      <c r="F179" s="55">
        <v>3147462</v>
      </c>
    </row>
    <row r="180" spans="2:6">
      <c r="B180" s="46" t="s">
        <v>65</v>
      </c>
      <c r="C180" s="47">
        <v>0</v>
      </c>
      <c r="D180" s="47">
        <v>0</v>
      </c>
      <c r="E180" s="47">
        <v>0</v>
      </c>
      <c r="F180" s="47">
        <v>0</v>
      </c>
    </row>
    <row r="181" spans="2:6">
      <c r="B181" s="54" t="s">
        <v>111</v>
      </c>
      <c r="C181" s="55">
        <v>0</v>
      </c>
      <c r="D181" s="55">
        <v>250000</v>
      </c>
      <c r="E181" s="55">
        <v>0</v>
      </c>
      <c r="F181" s="55">
        <v>0</v>
      </c>
    </row>
    <row r="182" spans="2:6">
      <c r="B182" s="46" t="s">
        <v>176</v>
      </c>
      <c r="C182" s="47">
        <v>0</v>
      </c>
      <c r="D182" s="47">
        <v>0</v>
      </c>
      <c r="E182" s="47">
        <v>0</v>
      </c>
      <c r="F182" s="47">
        <v>75292640.069999993</v>
      </c>
    </row>
    <row r="183" spans="2:6">
      <c r="B183" s="54" t="s">
        <v>118</v>
      </c>
      <c r="C183" s="55">
        <v>140179</v>
      </c>
      <c r="D183" s="55">
        <v>0</v>
      </c>
      <c r="E183" s="55">
        <v>0</v>
      </c>
      <c r="F183" s="55">
        <v>0</v>
      </c>
    </row>
    <row r="184" spans="2:6">
      <c r="B184" s="46" t="s">
        <v>181</v>
      </c>
      <c r="C184" s="47">
        <v>0</v>
      </c>
      <c r="D184" s="47">
        <v>0</v>
      </c>
      <c r="E184" s="47">
        <v>0</v>
      </c>
      <c r="F184" s="47">
        <v>0</v>
      </c>
    </row>
    <row r="185" spans="2:6">
      <c r="B185" s="54" t="s">
        <v>171</v>
      </c>
      <c r="C185" s="55">
        <v>0</v>
      </c>
      <c r="D185" s="55">
        <v>0</v>
      </c>
      <c r="E185" s="55">
        <v>0</v>
      </c>
      <c r="F185" s="55">
        <v>0</v>
      </c>
    </row>
    <row r="186" spans="2:6">
      <c r="B186" s="46" t="s">
        <v>20</v>
      </c>
      <c r="C186" s="47">
        <v>0</v>
      </c>
      <c r="D186" s="47">
        <v>0</v>
      </c>
      <c r="E186" s="47">
        <v>0</v>
      </c>
      <c r="F186" s="47">
        <v>0</v>
      </c>
    </row>
    <row r="187" spans="2:6">
      <c r="B187" s="54" t="s">
        <v>185</v>
      </c>
      <c r="C187" s="55">
        <v>16005595</v>
      </c>
      <c r="D187" s="55">
        <v>0</v>
      </c>
      <c r="E187" s="55">
        <v>0</v>
      </c>
      <c r="F187" s="55">
        <v>0</v>
      </c>
    </row>
    <row r="188" spans="2:6">
      <c r="B188" s="46" t="s">
        <v>182</v>
      </c>
      <c r="C188" s="47">
        <v>0</v>
      </c>
      <c r="D188" s="47">
        <v>6763358158.8669996</v>
      </c>
      <c r="E188" s="47">
        <v>5409185559.21</v>
      </c>
      <c r="F188" s="47">
        <v>4523820097</v>
      </c>
    </row>
    <row r="189" spans="2:6">
      <c r="B189" s="54" t="s">
        <v>172</v>
      </c>
      <c r="C189" s="55">
        <v>8961869534.7129993</v>
      </c>
      <c r="D189" s="55">
        <v>43725129</v>
      </c>
      <c r="E189" s="55">
        <v>5431811</v>
      </c>
      <c r="F189" s="55">
        <v>18009470</v>
      </c>
    </row>
    <row r="190" spans="2:6">
      <c r="B190" s="46" t="s">
        <v>180</v>
      </c>
      <c r="C190" s="47">
        <v>15284136</v>
      </c>
      <c r="D190" s="47">
        <v>37953142</v>
      </c>
      <c r="E190" s="47">
        <v>22976650</v>
      </c>
      <c r="F190" s="47">
        <v>2207250596</v>
      </c>
    </row>
    <row r="191" spans="2:6">
      <c r="B191" s="54" t="s">
        <v>175</v>
      </c>
      <c r="C191" s="55">
        <v>422659066</v>
      </c>
      <c r="D191" s="55">
        <v>15995387796.997</v>
      </c>
      <c r="E191" s="55">
        <v>21857871086.853001</v>
      </c>
      <c r="F191" s="55">
        <v>13946199796.174</v>
      </c>
    </row>
    <row r="192" spans="2:6">
      <c r="B192" s="46" t="s">
        <v>179</v>
      </c>
      <c r="C192" s="47">
        <v>33552353953.235001</v>
      </c>
      <c r="D192" s="47">
        <v>225142598</v>
      </c>
      <c r="E192" s="47">
        <v>319603448</v>
      </c>
      <c r="F192" s="47">
        <v>429339650</v>
      </c>
    </row>
    <row r="193" spans="2:6">
      <c r="B193" s="54" t="s">
        <v>177</v>
      </c>
      <c r="C193" s="55">
        <v>292443469</v>
      </c>
      <c r="D193" s="55">
        <v>10858470</v>
      </c>
      <c r="E193" s="55">
        <v>45775259</v>
      </c>
      <c r="F193" s="55">
        <v>4769118</v>
      </c>
    </row>
    <row r="194" spans="2:6">
      <c r="B194" s="46" t="s">
        <v>183</v>
      </c>
      <c r="C194" s="53">
        <v>79430292</v>
      </c>
      <c r="D194" s="53">
        <v>20000</v>
      </c>
      <c r="E194" s="53">
        <v>238655</v>
      </c>
      <c r="F194" s="53">
        <v>0</v>
      </c>
    </row>
    <row r="195" spans="2:6">
      <c r="B195" s="54" t="s">
        <v>173</v>
      </c>
      <c r="C195" s="55">
        <v>0</v>
      </c>
      <c r="D195" s="55">
        <v>1109991</v>
      </c>
      <c r="E195" s="55">
        <v>3410700</v>
      </c>
      <c r="F195" s="55">
        <v>400000</v>
      </c>
    </row>
    <row r="196" spans="2:6">
      <c r="B196" s="46" t="s">
        <v>120</v>
      </c>
      <c r="C196" s="47">
        <v>3000000</v>
      </c>
      <c r="D196" s="47">
        <v>275800461.55699998</v>
      </c>
      <c r="E196" s="47">
        <v>11029506</v>
      </c>
      <c r="F196" s="47">
        <v>24730040</v>
      </c>
    </row>
    <row r="197" spans="2:6">
      <c r="B197" s="54" t="s">
        <v>174</v>
      </c>
      <c r="C197" s="55">
        <v>48140879</v>
      </c>
      <c r="D197" s="55">
        <v>6109800587</v>
      </c>
      <c r="E197" s="55">
        <v>3093100486</v>
      </c>
      <c r="F197" s="55">
        <v>4800721073</v>
      </c>
    </row>
    <row r="198" spans="2:6">
      <c r="B198" s="46" t="s">
        <v>43</v>
      </c>
      <c r="C198" s="59">
        <v>12175885101</v>
      </c>
      <c r="D198" s="59">
        <v>8320215885.8210001</v>
      </c>
      <c r="E198" s="59">
        <v>7757341848.3699999</v>
      </c>
      <c r="F198" s="59">
        <v>13979494319.908001</v>
      </c>
    </row>
    <row r="199" spans="2:6">
      <c r="B199" s="54" t="s">
        <v>184</v>
      </c>
      <c r="C199" s="55">
        <v>9263232315</v>
      </c>
      <c r="D199" s="55">
        <v>0</v>
      </c>
      <c r="E199" s="55">
        <v>6817939</v>
      </c>
      <c r="F199" s="55">
        <v>0</v>
      </c>
    </row>
    <row r="200" spans="2:6">
      <c r="B200" s="46" t="s">
        <v>178</v>
      </c>
      <c r="C200" s="47">
        <v>3350060</v>
      </c>
      <c r="D200" s="47">
        <v>0</v>
      </c>
      <c r="E200" s="47">
        <v>0</v>
      </c>
      <c r="F200" s="47">
        <v>0</v>
      </c>
    </row>
    <row r="201" spans="2:6">
      <c r="B201" s="54" t="s">
        <v>188</v>
      </c>
      <c r="C201" s="55">
        <v>0</v>
      </c>
      <c r="D201" s="55">
        <v>109392494</v>
      </c>
      <c r="E201" s="55">
        <v>259872481.49000001</v>
      </c>
      <c r="F201" s="55">
        <v>61003633.178999998</v>
      </c>
    </row>
    <row r="202" spans="2:6">
      <c r="B202" s="46" t="s">
        <v>187</v>
      </c>
      <c r="C202" s="47">
        <v>58691309</v>
      </c>
      <c r="D202" s="47">
        <v>0</v>
      </c>
      <c r="E202" s="47">
        <v>0</v>
      </c>
      <c r="F202" s="47">
        <v>0</v>
      </c>
    </row>
    <row r="203" spans="2:6">
      <c r="B203" s="54" t="s">
        <v>201</v>
      </c>
      <c r="C203" s="55">
        <v>215274549</v>
      </c>
      <c r="D203" s="55">
        <v>672585757.44299996</v>
      </c>
      <c r="E203" s="55">
        <v>1065523189.415</v>
      </c>
      <c r="F203" s="55">
        <v>460899182</v>
      </c>
    </row>
    <row r="204" spans="2:6">
      <c r="B204" s="46" t="s">
        <v>202</v>
      </c>
      <c r="C204" s="53">
        <v>359819655</v>
      </c>
      <c r="D204" s="53">
        <v>47888541</v>
      </c>
      <c r="E204" s="53">
        <v>37385349</v>
      </c>
      <c r="F204" s="53">
        <v>8746013</v>
      </c>
    </row>
    <row r="205" spans="2:6">
      <c r="B205" s="54" t="s">
        <v>190</v>
      </c>
      <c r="C205" s="55">
        <v>323144228</v>
      </c>
      <c r="D205" s="55">
        <v>6658000</v>
      </c>
      <c r="E205" s="55">
        <v>2393816</v>
      </c>
      <c r="F205" s="55">
        <v>481680</v>
      </c>
    </row>
    <row r="206" spans="2:6">
      <c r="B206" s="46" t="s">
        <v>51</v>
      </c>
      <c r="C206" s="47">
        <v>0</v>
      </c>
      <c r="D206" s="47">
        <v>26603648</v>
      </c>
      <c r="E206" s="47">
        <v>14574469</v>
      </c>
      <c r="F206" s="47">
        <v>0</v>
      </c>
    </row>
    <row r="207" spans="2:6">
      <c r="B207" s="54" t="s">
        <v>55</v>
      </c>
      <c r="C207" s="55">
        <v>18868185</v>
      </c>
      <c r="D207" s="55">
        <v>115752351.05</v>
      </c>
      <c r="E207" s="55">
        <v>123456406.99699999</v>
      </c>
      <c r="F207" s="55">
        <v>20315457</v>
      </c>
    </row>
    <row r="208" spans="2:6">
      <c r="B208" s="46" t="s">
        <v>191</v>
      </c>
      <c r="C208" s="53">
        <v>4081919243</v>
      </c>
      <c r="D208" s="53">
        <v>0</v>
      </c>
      <c r="E208" s="53">
        <v>0</v>
      </c>
      <c r="F208" s="53">
        <v>0</v>
      </c>
    </row>
    <row r="209" spans="2:6">
      <c r="B209" s="54" t="s">
        <v>193</v>
      </c>
      <c r="C209" s="55">
        <v>0</v>
      </c>
      <c r="D209" s="55">
        <v>191459114816.81699</v>
      </c>
      <c r="E209" s="55">
        <v>254785190374.42001</v>
      </c>
      <c r="F209" s="55">
        <v>190961247044.677</v>
      </c>
    </row>
    <row r="210" spans="2:6">
      <c r="B210" s="46" t="s">
        <v>192</v>
      </c>
      <c r="C210" s="53">
        <v>114018910912.91299</v>
      </c>
      <c r="D210" s="53">
        <v>108687503033.87199</v>
      </c>
      <c r="E210" s="53">
        <v>125470878370.651</v>
      </c>
      <c r="F210" s="53">
        <v>147646242410.922</v>
      </c>
    </row>
    <row r="211" spans="2:6">
      <c r="B211" s="54" t="s">
        <v>194</v>
      </c>
      <c r="C211" s="55">
        <v>129850152629.92</v>
      </c>
      <c r="D211" s="55">
        <v>7100397</v>
      </c>
      <c r="E211" s="55">
        <v>30945419</v>
      </c>
      <c r="F211" s="55">
        <v>12071967</v>
      </c>
    </row>
    <row r="212" spans="2:6">
      <c r="B212" s="46" t="s">
        <v>197</v>
      </c>
      <c r="C212" s="53">
        <v>1748524</v>
      </c>
      <c r="D212" s="53">
        <v>0</v>
      </c>
      <c r="E212" s="53">
        <v>0</v>
      </c>
      <c r="F212" s="53">
        <v>0</v>
      </c>
    </row>
    <row r="213" spans="2:6">
      <c r="B213" s="54" t="s">
        <v>199</v>
      </c>
      <c r="C213" s="55">
        <v>0</v>
      </c>
      <c r="D213" s="55">
        <v>437657723</v>
      </c>
      <c r="E213" s="55">
        <v>0</v>
      </c>
      <c r="F213" s="55">
        <v>258103146</v>
      </c>
    </row>
    <row r="214" spans="2:6">
      <c r="B214" s="46" t="s">
        <v>196</v>
      </c>
      <c r="C214" s="47">
        <v>0</v>
      </c>
      <c r="D214" s="47">
        <v>2539537980</v>
      </c>
      <c r="E214" s="47">
        <v>2895256356.5760002</v>
      </c>
      <c r="F214" s="47">
        <v>3548115218.2600002</v>
      </c>
    </row>
    <row r="215" spans="2:6" s="8" customFormat="1">
      <c r="B215" s="54" t="s">
        <v>195</v>
      </c>
      <c r="C215" s="55">
        <v>4017844108.8800001</v>
      </c>
      <c r="D215" s="55">
        <v>723149</v>
      </c>
      <c r="E215" s="55">
        <v>0</v>
      </c>
      <c r="F215" s="55">
        <v>0</v>
      </c>
    </row>
    <row r="216" spans="2:6">
      <c r="B216" s="46" t="s">
        <v>189</v>
      </c>
      <c r="C216" s="47">
        <v>0</v>
      </c>
      <c r="D216" s="47">
        <v>81006641</v>
      </c>
      <c r="E216" s="47">
        <v>138468279.639</v>
      </c>
      <c r="F216" s="47">
        <v>101226707.45200001</v>
      </c>
    </row>
    <row r="217" spans="2:6">
      <c r="B217" s="54" t="s">
        <v>198</v>
      </c>
      <c r="C217" s="55">
        <v>18279017</v>
      </c>
      <c r="D217" s="55">
        <v>19956744206.634998</v>
      </c>
      <c r="E217" s="55">
        <v>35388557910.194</v>
      </c>
      <c r="F217" s="55">
        <v>45188876815.511002</v>
      </c>
    </row>
    <row r="218" spans="2:6" s="5" customFormat="1">
      <c r="B218" s="46" t="s">
        <v>200</v>
      </c>
      <c r="C218" s="53">
        <v>19378616386.330002</v>
      </c>
      <c r="D218" s="53">
        <v>0</v>
      </c>
      <c r="E218" s="53">
        <v>0</v>
      </c>
      <c r="F218" s="53">
        <v>0</v>
      </c>
    </row>
    <row r="219" spans="2:6" ht="16.5" customHeight="1">
      <c r="B219" s="54" t="s">
        <v>203</v>
      </c>
      <c r="C219" s="55">
        <v>0</v>
      </c>
      <c r="D219" s="55">
        <v>850755581.76999998</v>
      </c>
      <c r="E219" s="55">
        <v>3436417769.4990001</v>
      </c>
      <c r="F219" s="55">
        <v>1181959453.3770001</v>
      </c>
    </row>
    <row r="220" spans="2:6">
      <c r="B220" s="46" t="s">
        <v>207</v>
      </c>
      <c r="C220" s="47">
        <v>860222492</v>
      </c>
      <c r="D220" s="47">
        <v>1063782146</v>
      </c>
      <c r="E220" s="47">
        <v>535253529</v>
      </c>
      <c r="F220" s="47">
        <v>371250000</v>
      </c>
    </row>
    <row r="221" spans="2:6">
      <c r="B221" s="54" t="s">
        <v>213</v>
      </c>
      <c r="C221" s="55">
        <v>0</v>
      </c>
      <c r="D221" s="55">
        <v>0</v>
      </c>
      <c r="E221" s="55">
        <v>0</v>
      </c>
      <c r="F221" s="55">
        <v>0</v>
      </c>
    </row>
    <row r="222" spans="2:6">
      <c r="B222" s="46" t="s">
        <v>209</v>
      </c>
      <c r="C222" s="53">
        <v>0</v>
      </c>
      <c r="D222" s="53">
        <v>0</v>
      </c>
      <c r="E222" s="53">
        <v>0</v>
      </c>
      <c r="F222" s="53">
        <v>0</v>
      </c>
    </row>
    <row r="223" spans="2:6">
      <c r="B223" s="54" t="s">
        <v>210</v>
      </c>
      <c r="C223" s="55">
        <v>0</v>
      </c>
      <c r="D223" s="55">
        <v>1346823414</v>
      </c>
      <c r="E223" s="55">
        <v>300187836</v>
      </c>
      <c r="F223" s="55">
        <v>623612289</v>
      </c>
    </row>
    <row r="224" spans="2:6">
      <c r="B224" s="46" t="s">
        <v>212</v>
      </c>
      <c r="C224" s="53">
        <v>3975146675.6009998</v>
      </c>
      <c r="D224" s="53">
        <v>1760923523.704</v>
      </c>
      <c r="E224" s="53">
        <v>1353559156.5869999</v>
      </c>
      <c r="F224" s="53">
        <v>1689981947.7750001</v>
      </c>
    </row>
    <row r="225" spans="2:6">
      <c r="B225" s="54" t="s">
        <v>214</v>
      </c>
      <c r="C225" s="55">
        <v>0</v>
      </c>
      <c r="D225" s="55">
        <v>30000000</v>
      </c>
      <c r="E225" s="55">
        <v>0</v>
      </c>
      <c r="F225" s="55">
        <v>0</v>
      </c>
    </row>
    <row r="226" spans="2:6">
      <c r="B226" s="46" t="s">
        <v>216</v>
      </c>
      <c r="C226" s="53">
        <v>0</v>
      </c>
      <c r="D226" s="53">
        <v>78430155</v>
      </c>
      <c r="E226" s="53">
        <v>36260253</v>
      </c>
      <c r="F226" s="53">
        <v>0</v>
      </c>
    </row>
    <row r="227" spans="2:6">
      <c r="B227" s="54" t="s">
        <v>219</v>
      </c>
      <c r="C227" s="55">
        <v>0</v>
      </c>
      <c r="D227" s="55">
        <v>1500000</v>
      </c>
      <c r="E227" s="55">
        <v>8796899</v>
      </c>
      <c r="F227" s="55">
        <v>2000000</v>
      </c>
    </row>
    <row r="228" spans="2:6">
      <c r="B228" s="46" t="s">
        <v>220</v>
      </c>
      <c r="C228" s="53">
        <v>10906440</v>
      </c>
      <c r="D228" s="53">
        <v>900000</v>
      </c>
      <c r="E228" s="53">
        <v>2068217</v>
      </c>
      <c r="F228" s="53">
        <v>0</v>
      </c>
    </row>
    <row r="229" spans="2:6">
      <c r="B229" s="74" t="s">
        <v>10</v>
      </c>
      <c r="C229" s="73">
        <v>1503090082036.5591</v>
      </c>
      <c r="D229" s="73">
        <v>1484847147389.3833</v>
      </c>
      <c r="E229" s="73">
        <v>1848948325297.2571</v>
      </c>
      <c r="F229" s="73">
        <v>1823251492073.9651</v>
      </c>
    </row>
    <row r="230" spans="2:6">
      <c r="B230" s="69" t="s">
        <v>273</v>
      </c>
      <c r="C230" s="70"/>
      <c r="D230" s="70"/>
      <c r="E230" s="70"/>
      <c r="F230" s="71"/>
    </row>
    <row r="232" spans="2:6">
      <c r="F232" s="26"/>
    </row>
  </sheetData>
  <sortState ref="B4:E226">
    <sortCondition ref="B4"/>
  </sortState>
  <pageMargins left="0.78740157480314965" right="1.1023622047244095" top="0.74803149606299213" bottom="0.74803149606299213" header="0.31496062992125984" footer="0.31496062992125984"/>
  <pageSetup paperSize="9" scale="91" firstPageNumber="217" orientation="portrait" useFirstPageNumber="1" r:id="rId1"/>
  <headerFooter>
    <oddHeader>&amp;L&amp;"Arial,Normal"&amp;8Institut National de la Statistique et de l'Analyse Economique&amp;R&amp;"Arial,Normal"&amp;8Annuaire statistique 2018</oddHeader>
    <oddFooter>&amp;L&amp;"Arial,Normal"&amp;8Echanges extérieurs&amp;R&amp;"Arial,Gras"&amp;8&amp;P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E230"/>
  <sheetViews>
    <sheetView view="pageLayout" workbookViewId="0">
      <selection activeCell="E4" sqref="A3:E230"/>
    </sheetView>
  </sheetViews>
  <sheetFormatPr baseColWidth="10" defaultRowHeight="15"/>
  <cols>
    <col min="1" max="1" width="27.5703125" customWidth="1"/>
    <col min="2" max="2" width="14.140625" style="29" customWidth="1"/>
    <col min="3" max="3" width="14.28515625" style="29" customWidth="1"/>
    <col min="4" max="4" width="14" style="29" customWidth="1"/>
    <col min="5" max="5" width="15.7109375" customWidth="1"/>
  </cols>
  <sheetData>
    <row r="1" spans="1:5">
      <c r="A1" s="20" t="s">
        <v>287</v>
      </c>
      <c r="B1" s="28"/>
      <c r="C1" s="28"/>
      <c r="D1" s="28"/>
    </row>
    <row r="2" spans="1:5">
      <c r="A2" s="17"/>
      <c r="B2" s="28"/>
      <c r="C2" s="28"/>
      <c r="D2" s="28"/>
    </row>
    <row r="3" spans="1:5" ht="18.75" customHeight="1">
      <c r="A3" s="42" t="s">
        <v>223</v>
      </c>
      <c r="B3" s="43">
        <v>2015</v>
      </c>
      <c r="C3" s="43">
        <v>2016</v>
      </c>
      <c r="D3" s="43">
        <v>2017</v>
      </c>
      <c r="E3" s="43">
        <v>2018</v>
      </c>
    </row>
    <row r="4" spans="1:5">
      <c r="A4" s="46" t="s">
        <v>13</v>
      </c>
      <c r="B4" s="47">
        <v>0</v>
      </c>
      <c r="C4" s="47">
        <v>0</v>
      </c>
      <c r="D4" s="47">
        <v>0</v>
      </c>
      <c r="E4" s="47">
        <v>0</v>
      </c>
    </row>
    <row r="5" spans="1:5">
      <c r="A5" s="54" t="s">
        <v>218</v>
      </c>
      <c r="B5" s="55">
        <v>3763775351</v>
      </c>
      <c r="C5" s="55">
        <v>1466947838</v>
      </c>
      <c r="D5" s="55">
        <v>2912984751</v>
      </c>
      <c r="E5" s="55">
        <v>1846761121</v>
      </c>
    </row>
    <row r="6" spans="1:5">
      <c r="A6" s="46" t="s">
        <v>15</v>
      </c>
      <c r="B6" s="47">
        <v>2524627000</v>
      </c>
      <c r="C6" s="47">
        <v>5264146000</v>
      </c>
      <c r="D6" s="47">
        <v>500000</v>
      </c>
      <c r="E6" s="47">
        <v>0</v>
      </c>
    </row>
    <row r="7" spans="1:5">
      <c r="A7" s="54" t="s">
        <v>61</v>
      </c>
      <c r="B7" s="55">
        <v>38470600</v>
      </c>
      <c r="C7" s="55">
        <v>0</v>
      </c>
      <c r="D7" s="55">
        <v>19269501</v>
      </c>
      <c r="E7" s="55">
        <v>3000000</v>
      </c>
    </row>
    <row r="8" spans="1:5">
      <c r="A8" s="46" t="s">
        <v>56</v>
      </c>
      <c r="B8" s="47">
        <v>1597757452</v>
      </c>
      <c r="C8" s="47">
        <v>671373187</v>
      </c>
      <c r="D8" s="47">
        <v>859754407</v>
      </c>
      <c r="E8" s="47">
        <v>1021224063</v>
      </c>
    </row>
    <row r="9" spans="1:5">
      <c r="A9" s="54" t="s">
        <v>11</v>
      </c>
      <c r="B9" s="55">
        <v>15439092</v>
      </c>
      <c r="C9" s="55">
        <v>0</v>
      </c>
      <c r="D9" s="55">
        <v>0</v>
      </c>
      <c r="E9" s="55">
        <v>0</v>
      </c>
    </row>
    <row r="10" spans="1:5">
      <c r="A10" s="46" t="s">
        <v>18</v>
      </c>
      <c r="B10" s="47">
        <v>38400000</v>
      </c>
      <c r="C10" s="47">
        <v>683455033</v>
      </c>
      <c r="D10" s="47">
        <v>141081790</v>
      </c>
      <c r="E10" s="47">
        <v>121474614</v>
      </c>
    </row>
    <row r="11" spans="1:5">
      <c r="A11" s="54" t="s">
        <v>253</v>
      </c>
      <c r="B11" s="55">
        <v>0</v>
      </c>
      <c r="C11" s="55">
        <v>0</v>
      </c>
      <c r="D11" s="55">
        <v>0</v>
      </c>
      <c r="E11" s="55">
        <v>0</v>
      </c>
    </row>
    <row r="12" spans="1:5">
      <c r="A12" s="46" t="s">
        <v>254</v>
      </c>
      <c r="B12" s="47">
        <v>0</v>
      </c>
      <c r="C12" s="47">
        <v>0</v>
      </c>
      <c r="D12" s="47">
        <v>0</v>
      </c>
      <c r="E12" s="47">
        <v>0</v>
      </c>
    </row>
    <row r="13" spans="1:5">
      <c r="A13" s="54" t="s">
        <v>14</v>
      </c>
      <c r="B13" s="55">
        <v>1000000</v>
      </c>
      <c r="C13" s="55">
        <v>0</v>
      </c>
      <c r="D13" s="55">
        <v>0</v>
      </c>
      <c r="E13" s="55">
        <v>0</v>
      </c>
    </row>
    <row r="14" spans="1:5">
      <c r="A14" s="46" t="s">
        <v>17</v>
      </c>
      <c r="B14" s="47">
        <v>0</v>
      </c>
      <c r="C14" s="47">
        <v>0</v>
      </c>
      <c r="D14" s="47">
        <v>0</v>
      </c>
      <c r="E14" s="47">
        <v>0</v>
      </c>
    </row>
    <row r="15" spans="1:5">
      <c r="A15" s="54" t="s">
        <v>170</v>
      </c>
      <c r="B15" s="55">
        <v>477941033</v>
      </c>
      <c r="C15" s="55">
        <v>317577705</v>
      </c>
      <c r="D15" s="55">
        <v>100000</v>
      </c>
      <c r="E15" s="55">
        <v>3170000</v>
      </c>
    </row>
    <row r="16" spans="1:5">
      <c r="A16" s="46" t="s">
        <v>19</v>
      </c>
      <c r="B16" s="47">
        <v>0</v>
      </c>
      <c r="C16" s="47">
        <v>1700000</v>
      </c>
      <c r="D16" s="47">
        <v>0</v>
      </c>
      <c r="E16" s="47">
        <v>2500000</v>
      </c>
    </row>
    <row r="17" spans="1:5">
      <c r="A17" s="54" t="s">
        <v>16</v>
      </c>
      <c r="B17" s="55">
        <v>0</v>
      </c>
      <c r="C17" s="55">
        <v>0</v>
      </c>
      <c r="D17" s="55">
        <v>0</v>
      </c>
      <c r="E17" s="55">
        <v>0</v>
      </c>
    </row>
    <row r="18" spans="1:5">
      <c r="A18" s="46" t="s">
        <v>23</v>
      </c>
      <c r="B18" s="47">
        <v>0</v>
      </c>
      <c r="C18" s="47">
        <v>0</v>
      </c>
      <c r="D18" s="47">
        <v>0</v>
      </c>
      <c r="E18" s="47">
        <v>0</v>
      </c>
    </row>
    <row r="19" spans="1:5">
      <c r="A19" s="54" t="s">
        <v>22</v>
      </c>
      <c r="B19" s="55">
        <v>3211521</v>
      </c>
      <c r="C19" s="55">
        <v>3211521</v>
      </c>
      <c r="D19" s="55">
        <v>1350352</v>
      </c>
      <c r="E19" s="55">
        <v>1230932244</v>
      </c>
    </row>
    <row r="20" spans="1:5">
      <c r="A20" s="46" t="s">
        <v>21</v>
      </c>
      <c r="B20" s="47">
        <v>6352944</v>
      </c>
      <c r="C20" s="47">
        <v>6732480</v>
      </c>
      <c r="D20" s="47">
        <v>100000</v>
      </c>
      <c r="E20" s="47">
        <v>15960646</v>
      </c>
    </row>
    <row r="21" spans="1:5">
      <c r="A21" s="54" t="s">
        <v>256</v>
      </c>
      <c r="B21" s="55">
        <v>0</v>
      </c>
      <c r="C21" s="55">
        <v>0</v>
      </c>
      <c r="D21" s="55">
        <v>0</v>
      </c>
      <c r="E21" s="55">
        <v>0</v>
      </c>
    </row>
    <row r="22" spans="1:5">
      <c r="A22" s="46" t="s">
        <v>29</v>
      </c>
      <c r="B22" s="47">
        <v>0</v>
      </c>
      <c r="C22" s="47">
        <v>6244805</v>
      </c>
      <c r="D22" s="47">
        <v>0</v>
      </c>
      <c r="E22" s="47">
        <v>94180482</v>
      </c>
    </row>
    <row r="23" spans="1:5">
      <c r="A23" s="54" t="s">
        <v>25</v>
      </c>
      <c r="B23" s="55">
        <v>27457620451</v>
      </c>
      <c r="C23" s="55">
        <v>24797391951</v>
      </c>
      <c r="D23" s="55">
        <v>54161215592</v>
      </c>
      <c r="E23" s="55">
        <v>119842495497</v>
      </c>
    </row>
    <row r="24" spans="1:5">
      <c r="A24" s="46" t="s">
        <v>255</v>
      </c>
      <c r="B24" s="47">
        <v>0</v>
      </c>
      <c r="C24" s="47">
        <v>0</v>
      </c>
      <c r="D24" s="47">
        <v>0</v>
      </c>
      <c r="E24" s="47">
        <v>0</v>
      </c>
    </row>
    <row r="25" spans="1:5">
      <c r="A25" s="54" t="s">
        <v>37</v>
      </c>
      <c r="B25" s="55">
        <v>0</v>
      </c>
      <c r="C25" s="55">
        <v>0</v>
      </c>
      <c r="D25" s="55">
        <v>0</v>
      </c>
      <c r="E25" s="55">
        <v>0</v>
      </c>
    </row>
    <row r="26" spans="1:5">
      <c r="A26" s="46" t="s">
        <v>26</v>
      </c>
      <c r="B26" s="47">
        <v>2719552793</v>
      </c>
      <c r="C26" s="47">
        <v>2666057342.1999998</v>
      </c>
      <c r="D26" s="47">
        <v>4646871003</v>
      </c>
      <c r="E26" s="47">
        <v>5223307141</v>
      </c>
    </row>
    <row r="27" spans="1:5">
      <c r="A27" s="54" t="s">
        <v>38</v>
      </c>
      <c r="B27" s="55">
        <v>9100000</v>
      </c>
      <c r="C27" s="55">
        <v>0</v>
      </c>
      <c r="D27" s="55">
        <v>0</v>
      </c>
      <c r="E27" s="55">
        <v>0</v>
      </c>
    </row>
    <row r="28" spans="1:5">
      <c r="A28" s="46" t="s">
        <v>31</v>
      </c>
      <c r="B28" s="47">
        <v>0</v>
      </c>
      <c r="C28" s="47">
        <v>0</v>
      </c>
      <c r="D28" s="47">
        <v>0</v>
      </c>
      <c r="E28" s="47">
        <v>0</v>
      </c>
    </row>
    <row r="29" spans="1:5">
      <c r="A29" s="54" t="s">
        <v>32</v>
      </c>
      <c r="B29" s="55">
        <v>0</v>
      </c>
      <c r="C29" s="55">
        <v>0</v>
      </c>
      <c r="D29" s="55">
        <v>0</v>
      </c>
      <c r="E29" s="55">
        <v>0</v>
      </c>
    </row>
    <row r="30" spans="1:5">
      <c r="A30" s="46" t="s">
        <v>34</v>
      </c>
      <c r="B30" s="47">
        <v>0</v>
      </c>
      <c r="C30" s="47">
        <v>0</v>
      </c>
      <c r="D30" s="47">
        <v>0</v>
      </c>
      <c r="E30" s="47">
        <v>0</v>
      </c>
    </row>
    <row r="31" spans="1:5">
      <c r="A31" s="54" t="s">
        <v>24</v>
      </c>
      <c r="B31" s="55">
        <v>0</v>
      </c>
      <c r="C31" s="55">
        <v>0</v>
      </c>
      <c r="D31" s="55">
        <v>0</v>
      </c>
      <c r="E31" s="55">
        <v>0</v>
      </c>
    </row>
    <row r="32" spans="1:5">
      <c r="A32" s="46" t="s">
        <v>36</v>
      </c>
      <c r="B32" s="47">
        <v>0</v>
      </c>
      <c r="C32" s="47">
        <v>0</v>
      </c>
      <c r="D32" s="47">
        <v>0</v>
      </c>
      <c r="E32" s="47">
        <v>0</v>
      </c>
    </row>
    <row r="33" spans="1:5">
      <c r="A33" s="54" t="s">
        <v>257</v>
      </c>
      <c r="B33" s="55">
        <v>0</v>
      </c>
      <c r="C33" s="55">
        <v>0</v>
      </c>
      <c r="D33" s="55">
        <v>0</v>
      </c>
      <c r="E33" s="55">
        <v>0</v>
      </c>
    </row>
    <row r="34" spans="1:5">
      <c r="A34" s="46" t="s">
        <v>35</v>
      </c>
      <c r="B34" s="47">
        <v>0</v>
      </c>
      <c r="C34" s="47">
        <v>500000</v>
      </c>
      <c r="D34" s="47">
        <v>7680000</v>
      </c>
      <c r="E34" s="47">
        <v>9839355</v>
      </c>
    </row>
    <row r="35" spans="1:5">
      <c r="A35" s="54" t="s">
        <v>33</v>
      </c>
      <c r="B35" s="55">
        <v>0</v>
      </c>
      <c r="C35" s="55">
        <v>0</v>
      </c>
      <c r="D35" s="55">
        <v>20187200</v>
      </c>
      <c r="E35" s="55">
        <v>0</v>
      </c>
    </row>
    <row r="36" spans="1:5">
      <c r="A36" s="46" t="s">
        <v>28</v>
      </c>
      <c r="B36" s="47">
        <v>1500000</v>
      </c>
      <c r="C36" s="47">
        <v>4500000</v>
      </c>
      <c r="D36" s="47">
        <v>0</v>
      </c>
      <c r="E36" s="47">
        <v>0</v>
      </c>
    </row>
    <row r="37" spans="1:5">
      <c r="A37" s="54" t="s">
        <v>27</v>
      </c>
      <c r="B37" s="55">
        <v>2259025595</v>
      </c>
      <c r="C37" s="55">
        <v>2696453502.73</v>
      </c>
      <c r="D37" s="55">
        <v>5928893539</v>
      </c>
      <c r="E37" s="55">
        <v>6032330214</v>
      </c>
    </row>
    <row r="38" spans="1:5">
      <c r="A38" s="46" t="s">
        <v>30</v>
      </c>
      <c r="B38" s="47">
        <v>0</v>
      </c>
      <c r="C38" s="47">
        <v>0</v>
      </c>
      <c r="D38" s="47">
        <v>0</v>
      </c>
      <c r="E38" s="47">
        <v>16895305</v>
      </c>
    </row>
    <row r="39" spans="1:5">
      <c r="A39" s="54" t="s">
        <v>115</v>
      </c>
      <c r="B39" s="55">
        <v>0</v>
      </c>
      <c r="C39" s="55">
        <v>0</v>
      </c>
      <c r="D39" s="55">
        <v>0</v>
      </c>
      <c r="E39" s="55">
        <v>0</v>
      </c>
    </row>
    <row r="40" spans="1:5">
      <c r="A40" s="46" t="s">
        <v>109</v>
      </c>
      <c r="B40" s="47">
        <v>3000000</v>
      </c>
      <c r="C40" s="47">
        <v>0</v>
      </c>
      <c r="D40" s="47">
        <v>0</v>
      </c>
      <c r="E40" s="47">
        <v>0</v>
      </c>
    </row>
    <row r="41" spans="1:5">
      <c r="A41" s="54" t="s">
        <v>47</v>
      </c>
      <c r="B41" s="55">
        <v>1048057315</v>
      </c>
      <c r="C41" s="55">
        <v>427205042</v>
      </c>
      <c r="D41" s="55">
        <v>1101350334</v>
      </c>
      <c r="E41" s="55">
        <v>484780431</v>
      </c>
    </row>
    <row r="42" spans="1:5">
      <c r="A42" s="46" t="s">
        <v>39</v>
      </c>
      <c r="B42" s="47">
        <v>18006079</v>
      </c>
      <c r="C42" s="47">
        <v>247981307</v>
      </c>
      <c r="D42" s="47">
        <v>20743341</v>
      </c>
      <c r="E42" s="47">
        <v>297240431</v>
      </c>
    </row>
    <row r="43" spans="1:5">
      <c r="A43" s="54" t="s">
        <v>53</v>
      </c>
      <c r="B43" s="55">
        <v>18000000</v>
      </c>
      <c r="C43" s="55">
        <v>0</v>
      </c>
      <c r="D43" s="55">
        <v>0</v>
      </c>
      <c r="E43" s="55">
        <v>0</v>
      </c>
    </row>
    <row r="44" spans="1:5">
      <c r="A44" s="46" t="s">
        <v>41</v>
      </c>
      <c r="B44" s="47">
        <v>90408375</v>
      </c>
      <c r="C44" s="47">
        <v>260379503</v>
      </c>
      <c r="D44" s="47">
        <v>26137268</v>
      </c>
      <c r="E44" s="47">
        <v>67480178</v>
      </c>
    </row>
    <row r="45" spans="1:5">
      <c r="A45" s="54" t="s">
        <v>46</v>
      </c>
      <c r="B45" s="55">
        <v>0</v>
      </c>
      <c r="C45" s="55">
        <v>0</v>
      </c>
      <c r="D45" s="55">
        <v>88575840</v>
      </c>
      <c r="E45" s="55">
        <v>0</v>
      </c>
    </row>
    <row r="46" spans="1:5">
      <c r="A46" s="46" t="s">
        <v>48</v>
      </c>
      <c r="B46" s="47">
        <v>19479396260</v>
      </c>
      <c r="C46" s="47">
        <v>16127737972</v>
      </c>
      <c r="D46" s="47">
        <v>33615023694</v>
      </c>
      <c r="E46" s="47">
        <v>40666419045.160004</v>
      </c>
    </row>
    <row r="47" spans="1:5">
      <c r="A47" s="54" t="s">
        <v>54</v>
      </c>
      <c r="B47" s="55">
        <v>0</v>
      </c>
      <c r="C47" s="55">
        <v>0</v>
      </c>
      <c r="D47" s="55">
        <v>0</v>
      </c>
      <c r="E47" s="55">
        <v>0</v>
      </c>
    </row>
    <row r="48" spans="1:5">
      <c r="A48" s="46" t="s">
        <v>258</v>
      </c>
      <c r="B48" s="47">
        <v>0</v>
      </c>
      <c r="C48" s="47">
        <v>0</v>
      </c>
      <c r="D48" s="47">
        <v>0</v>
      </c>
      <c r="E48" s="47">
        <v>0</v>
      </c>
    </row>
    <row r="49" spans="1:5">
      <c r="A49" s="54" t="s">
        <v>49</v>
      </c>
      <c r="B49" s="55">
        <v>2083630445</v>
      </c>
      <c r="C49" s="55">
        <v>1211269954</v>
      </c>
      <c r="D49" s="55">
        <v>3420000</v>
      </c>
      <c r="E49" s="55">
        <v>2350939</v>
      </c>
    </row>
    <row r="50" spans="1:5">
      <c r="A50" s="46" t="s">
        <v>260</v>
      </c>
      <c r="B50" s="47">
        <v>0</v>
      </c>
      <c r="C50" s="47">
        <v>105000</v>
      </c>
      <c r="D50" s="47">
        <v>150000</v>
      </c>
      <c r="E50" s="47">
        <v>210300</v>
      </c>
    </row>
    <row r="51" spans="1:5">
      <c r="A51" s="54" t="s">
        <v>42</v>
      </c>
      <c r="B51" s="55">
        <v>232082488</v>
      </c>
      <c r="C51" s="55">
        <v>125103998</v>
      </c>
      <c r="D51" s="55">
        <v>284205118</v>
      </c>
      <c r="E51" s="55">
        <v>75627750</v>
      </c>
    </row>
    <row r="52" spans="1:5">
      <c r="A52" s="46" t="s">
        <v>40</v>
      </c>
      <c r="B52" s="47">
        <v>124414198</v>
      </c>
      <c r="C52" s="47">
        <v>32702931</v>
      </c>
      <c r="D52" s="47">
        <v>127721134</v>
      </c>
      <c r="E52" s="47">
        <v>291885028</v>
      </c>
    </row>
    <row r="53" spans="1:5">
      <c r="A53" s="54" t="s">
        <v>45</v>
      </c>
      <c r="B53" s="55">
        <v>0</v>
      </c>
      <c r="C53" s="55">
        <v>0</v>
      </c>
      <c r="D53" s="55">
        <v>0</v>
      </c>
      <c r="E53" s="55">
        <v>0</v>
      </c>
    </row>
    <row r="54" spans="1:5">
      <c r="A54" s="46" t="s">
        <v>112</v>
      </c>
      <c r="B54" s="47">
        <v>1517098071</v>
      </c>
      <c r="C54" s="47">
        <v>5650000</v>
      </c>
      <c r="D54" s="47">
        <v>196500000</v>
      </c>
      <c r="E54" s="47">
        <v>428541797</v>
      </c>
    </row>
    <row r="55" spans="1:5">
      <c r="A55" s="54" t="s">
        <v>113</v>
      </c>
      <c r="B55" s="55">
        <v>1144606700</v>
      </c>
      <c r="C55" s="55">
        <v>1736836520</v>
      </c>
      <c r="D55" s="55">
        <v>1233602268</v>
      </c>
      <c r="E55" s="55">
        <v>2167554011</v>
      </c>
    </row>
    <row r="56" spans="1:5">
      <c r="A56" s="46" t="s">
        <v>50</v>
      </c>
      <c r="B56" s="47">
        <v>1000000</v>
      </c>
      <c r="C56" s="47">
        <v>500000</v>
      </c>
      <c r="D56" s="47">
        <v>0</v>
      </c>
      <c r="E56" s="47">
        <v>0</v>
      </c>
    </row>
    <row r="57" spans="1:5">
      <c r="A57" s="54" t="s">
        <v>44</v>
      </c>
      <c r="B57" s="55">
        <v>6252913743</v>
      </c>
      <c r="C57" s="55">
        <v>7144344711</v>
      </c>
      <c r="D57" s="55">
        <v>6891012118</v>
      </c>
      <c r="E57" s="55">
        <v>5804764999</v>
      </c>
    </row>
    <row r="58" spans="1:5">
      <c r="A58" s="46" t="s">
        <v>94</v>
      </c>
      <c r="B58" s="47">
        <v>0</v>
      </c>
      <c r="C58" s="47">
        <v>0</v>
      </c>
      <c r="D58" s="47">
        <v>0</v>
      </c>
      <c r="E58" s="47">
        <v>0</v>
      </c>
    </row>
    <row r="59" spans="1:5">
      <c r="A59" s="54" t="s">
        <v>52</v>
      </c>
      <c r="B59" s="55">
        <v>0</v>
      </c>
      <c r="C59" s="55">
        <v>0</v>
      </c>
      <c r="D59" s="55">
        <v>0</v>
      </c>
      <c r="E59" s="55">
        <v>500000</v>
      </c>
    </row>
    <row r="60" spans="1:5">
      <c r="A60" s="46" t="s">
        <v>58</v>
      </c>
      <c r="B60" s="47">
        <v>7880005318</v>
      </c>
      <c r="C60" s="47">
        <v>4957892309</v>
      </c>
      <c r="D60" s="47">
        <v>13122294002</v>
      </c>
      <c r="E60" s="47">
        <v>18534658988</v>
      </c>
    </row>
    <row r="61" spans="1:5">
      <c r="A61" s="54" t="s">
        <v>57</v>
      </c>
      <c r="B61" s="55">
        <v>20614285</v>
      </c>
      <c r="C61" s="55">
        <v>22680599</v>
      </c>
      <c r="D61" s="55">
        <v>23814452</v>
      </c>
      <c r="E61" s="55">
        <v>10473216</v>
      </c>
    </row>
    <row r="62" spans="1:5">
      <c r="A62" s="46" t="s">
        <v>60</v>
      </c>
      <c r="B62" s="47">
        <v>0</v>
      </c>
      <c r="C62" s="47">
        <v>0</v>
      </c>
      <c r="D62" s="47">
        <v>0</v>
      </c>
      <c r="E62" s="47">
        <v>0</v>
      </c>
    </row>
    <row r="63" spans="1:5">
      <c r="A63" s="54" t="s">
        <v>59</v>
      </c>
      <c r="B63" s="55">
        <v>0</v>
      </c>
      <c r="C63" s="55">
        <v>0</v>
      </c>
      <c r="D63" s="55">
        <v>0</v>
      </c>
      <c r="E63" s="55">
        <v>0</v>
      </c>
    </row>
    <row r="64" spans="1:5">
      <c r="A64" s="46" t="s">
        <v>64</v>
      </c>
      <c r="B64" s="47">
        <v>9848022795</v>
      </c>
      <c r="C64" s="47">
        <v>7982017922</v>
      </c>
      <c r="D64" s="47">
        <v>12966801164</v>
      </c>
      <c r="E64" s="47">
        <v>17687042687</v>
      </c>
    </row>
    <row r="65" spans="1:5">
      <c r="A65" s="54" t="s">
        <v>186</v>
      </c>
      <c r="B65" s="55">
        <v>0</v>
      </c>
      <c r="C65" s="55">
        <v>0</v>
      </c>
      <c r="D65" s="55">
        <v>0</v>
      </c>
      <c r="E65" s="55">
        <v>0</v>
      </c>
    </row>
    <row r="66" spans="1:5">
      <c r="A66" s="46" t="s">
        <v>12</v>
      </c>
      <c r="B66" s="47">
        <v>1309019097</v>
      </c>
      <c r="C66" s="47">
        <v>3029067913</v>
      </c>
      <c r="D66" s="47">
        <v>7158439586</v>
      </c>
      <c r="E66" s="47">
        <v>7509793275</v>
      </c>
    </row>
    <row r="67" spans="1:5">
      <c r="A67" s="54" t="s">
        <v>62</v>
      </c>
      <c r="B67" s="55">
        <v>20000</v>
      </c>
      <c r="C67" s="55">
        <v>0</v>
      </c>
      <c r="D67" s="55">
        <v>40000</v>
      </c>
      <c r="E67" s="55">
        <v>3000000</v>
      </c>
    </row>
    <row r="68" spans="1:5">
      <c r="A68" s="46" t="s">
        <v>66</v>
      </c>
      <c r="B68" s="47">
        <v>0</v>
      </c>
      <c r="C68" s="47">
        <v>0</v>
      </c>
      <c r="D68" s="47">
        <v>0</v>
      </c>
      <c r="E68" s="47">
        <v>0</v>
      </c>
    </row>
    <row r="69" spans="1:5">
      <c r="A69" s="54" t="s">
        <v>67</v>
      </c>
      <c r="B69" s="55">
        <v>1982517270</v>
      </c>
      <c r="C69" s="55">
        <v>1801711480</v>
      </c>
      <c r="D69" s="55">
        <v>753080747</v>
      </c>
      <c r="E69" s="55">
        <v>345714411</v>
      </c>
    </row>
    <row r="70" spans="1:5">
      <c r="A70" s="46" t="s">
        <v>63</v>
      </c>
      <c r="B70" s="47">
        <v>0</v>
      </c>
      <c r="C70" s="47">
        <v>0</v>
      </c>
      <c r="D70" s="47">
        <v>0</v>
      </c>
      <c r="E70" s="47">
        <v>0</v>
      </c>
    </row>
    <row r="71" spans="1:5">
      <c r="A71" s="54" t="s">
        <v>206</v>
      </c>
      <c r="B71" s="55">
        <v>2540307151</v>
      </c>
      <c r="C71" s="55">
        <v>4139007801</v>
      </c>
      <c r="D71" s="55">
        <v>13044605695</v>
      </c>
      <c r="E71" s="55">
        <v>13165093571</v>
      </c>
    </row>
    <row r="72" spans="1:5">
      <c r="A72" s="46" t="s">
        <v>68</v>
      </c>
      <c r="B72" s="47">
        <v>750000</v>
      </c>
      <c r="C72" s="47">
        <v>12049650</v>
      </c>
      <c r="D72" s="47">
        <v>23906400</v>
      </c>
      <c r="E72" s="47">
        <v>10364375</v>
      </c>
    </row>
    <row r="73" spans="1:5">
      <c r="A73" s="54" t="s">
        <v>71</v>
      </c>
      <c r="B73" s="55">
        <v>0</v>
      </c>
      <c r="C73" s="55">
        <v>0</v>
      </c>
      <c r="D73" s="55">
        <v>0</v>
      </c>
      <c r="E73" s="55">
        <v>0</v>
      </c>
    </row>
    <row r="74" spans="1:5">
      <c r="A74" s="46" t="s">
        <v>73</v>
      </c>
      <c r="B74" s="47">
        <v>0</v>
      </c>
      <c r="C74" s="47">
        <v>0</v>
      </c>
      <c r="D74" s="47">
        <v>0</v>
      </c>
      <c r="E74" s="47">
        <v>0</v>
      </c>
    </row>
    <row r="75" spans="1:5">
      <c r="A75" s="54" t="s">
        <v>70</v>
      </c>
      <c r="B75" s="55">
        <v>0</v>
      </c>
      <c r="C75" s="55">
        <v>0</v>
      </c>
      <c r="D75" s="55">
        <v>0</v>
      </c>
      <c r="E75" s="55">
        <v>0</v>
      </c>
    </row>
    <row r="76" spans="1:5">
      <c r="A76" s="46" t="s">
        <v>69</v>
      </c>
      <c r="B76" s="47">
        <v>0</v>
      </c>
      <c r="C76" s="47">
        <v>4034135</v>
      </c>
      <c r="D76" s="47">
        <v>283995271</v>
      </c>
      <c r="E76" s="47">
        <v>0</v>
      </c>
    </row>
    <row r="77" spans="1:5">
      <c r="A77" s="54" t="s">
        <v>74</v>
      </c>
      <c r="B77" s="55">
        <v>9015711990</v>
      </c>
      <c r="C77" s="55">
        <v>4960314307.6899996</v>
      </c>
      <c r="D77" s="55">
        <v>2652692611</v>
      </c>
      <c r="E77" s="55">
        <v>1836717178</v>
      </c>
    </row>
    <row r="78" spans="1:5">
      <c r="A78" s="46" t="s">
        <v>75</v>
      </c>
      <c r="B78" s="47">
        <v>624815137</v>
      </c>
      <c r="C78" s="47">
        <v>667723996</v>
      </c>
      <c r="D78" s="47">
        <v>765499835</v>
      </c>
      <c r="E78" s="47">
        <v>211360269</v>
      </c>
    </row>
    <row r="79" spans="1:5">
      <c r="A79" s="54" t="s">
        <v>81</v>
      </c>
      <c r="B79" s="55">
        <v>7394051</v>
      </c>
      <c r="C79" s="55">
        <v>22888693</v>
      </c>
      <c r="D79" s="55">
        <v>31180929</v>
      </c>
      <c r="E79" s="55">
        <v>0</v>
      </c>
    </row>
    <row r="80" spans="1:5">
      <c r="A80" s="46" t="s">
        <v>78</v>
      </c>
      <c r="B80" s="47">
        <v>0</v>
      </c>
      <c r="C80" s="47">
        <v>0</v>
      </c>
      <c r="D80" s="47">
        <v>729900</v>
      </c>
      <c r="E80" s="47">
        <v>630750</v>
      </c>
    </row>
    <row r="81" spans="1:5" ht="24.75">
      <c r="A81" s="54" t="s">
        <v>86</v>
      </c>
      <c r="B81" s="55">
        <v>0</v>
      </c>
      <c r="C81" s="55">
        <v>0</v>
      </c>
      <c r="D81" s="55">
        <v>0</v>
      </c>
      <c r="E81" s="55">
        <v>0</v>
      </c>
    </row>
    <row r="82" spans="1:5">
      <c r="A82" s="46" t="s">
        <v>79</v>
      </c>
      <c r="B82" s="47">
        <v>5527480092</v>
      </c>
      <c r="C82" s="47">
        <v>2867824397</v>
      </c>
      <c r="D82" s="47">
        <v>1773536154</v>
      </c>
      <c r="E82" s="47">
        <v>745092839</v>
      </c>
    </row>
    <row r="83" spans="1:5">
      <c r="A83" s="54" t="s">
        <v>80</v>
      </c>
      <c r="B83" s="55">
        <v>0</v>
      </c>
      <c r="C83" s="55">
        <v>0</v>
      </c>
      <c r="D83" s="55">
        <v>0</v>
      </c>
      <c r="E83" s="55">
        <v>0</v>
      </c>
    </row>
    <row r="84" spans="1:5">
      <c r="A84" s="46" t="s">
        <v>85</v>
      </c>
      <c r="B84" s="47">
        <v>96300352</v>
      </c>
      <c r="C84" s="47">
        <v>5204880</v>
      </c>
      <c r="D84" s="47">
        <v>500000</v>
      </c>
      <c r="E84" s="47">
        <v>2215465</v>
      </c>
    </row>
    <row r="85" spans="1:5">
      <c r="A85" s="54" t="s">
        <v>77</v>
      </c>
      <c r="B85" s="55">
        <v>0</v>
      </c>
      <c r="C85" s="55">
        <v>0</v>
      </c>
      <c r="D85" s="55">
        <v>0</v>
      </c>
      <c r="E85" s="55">
        <v>0</v>
      </c>
    </row>
    <row r="86" spans="1:5">
      <c r="A86" s="46" t="s">
        <v>259</v>
      </c>
      <c r="B86" s="47">
        <v>0</v>
      </c>
      <c r="C86" s="47">
        <v>0</v>
      </c>
      <c r="D86" s="47">
        <v>0</v>
      </c>
      <c r="E86" s="47">
        <v>0</v>
      </c>
    </row>
    <row r="87" spans="1:5">
      <c r="A87" s="54" t="s">
        <v>83</v>
      </c>
      <c r="B87" s="55">
        <v>0</v>
      </c>
      <c r="C87" s="55">
        <v>2000000</v>
      </c>
      <c r="D87" s="55">
        <v>2000000</v>
      </c>
      <c r="E87" s="55">
        <v>1624275</v>
      </c>
    </row>
    <row r="88" spans="1:5">
      <c r="A88" s="46" t="s">
        <v>88</v>
      </c>
      <c r="B88" s="47">
        <v>0</v>
      </c>
      <c r="C88" s="47">
        <v>0</v>
      </c>
      <c r="D88" s="47">
        <v>0</v>
      </c>
      <c r="E88" s="47">
        <v>0</v>
      </c>
    </row>
    <row r="89" spans="1:5">
      <c r="A89" s="54" t="s">
        <v>87</v>
      </c>
      <c r="B89" s="55">
        <v>0</v>
      </c>
      <c r="C89" s="55">
        <v>0</v>
      </c>
      <c r="D89" s="55">
        <v>0</v>
      </c>
      <c r="E89" s="55">
        <v>10000000</v>
      </c>
    </row>
    <row r="90" spans="1:5">
      <c r="A90" s="46" t="s">
        <v>82</v>
      </c>
      <c r="B90" s="47">
        <v>194505625</v>
      </c>
      <c r="C90" s="47">
        <v>1155291963</v>
      </c>
      <c r="D90" s="47">
        <v>948500380</v>
      </c>
      <c r="E90" s="47">
        <v>69588921</v>
      </c>
    </row>
    <row r="91" spans="1:5">
      <c r="A91" s="54" t="s">
        <v>84</v>
      </c>
      <c r="B91" s="55">
        <v>125613581</v>
      </c>
      <c r="C91" s="55">
        <v>34239500</v>
      </c>
      <c r="D91" s="55">
        <v>42351963</v>
      </c>
      <c r="E91" s="55">
        <v>48271450</v>
      </c>
    </row>
    <row r="92" spans="1:5">
      <c r="A92" s="46" t="s">
        <v>89</v>
      </c>
      <c r="B92" s="47">
        <v>3000000</v>
      </c>
      <c r="C92" s="47">
        <v>0</v>
      </c>
      <c r="D92" s="47">
        <v>32303372</v>
      </c>
      <c r="E92" s="47">
        <v>4851600</v>
      </c>
    </row>
    <row r="93" spans="1:5">
      <c r="A93" s="54" t="s">
        <v>90</v>
      </c>
      <c r="B93" s="55">
        <v>0</v>
      </c>
      <c r="C93" s="55">
        <v>0</v>
      </c>
      <c r="D93" s="55">
        <v>0</v>
      </c>
      <c r="E93" s="55">
        <v>0</v>
      </c>
    </row>
    <row r="94" spans="1:5">
      <c r="A94" s="46" t="s">
        <v>95</v>
      </c>
      <c r="B94" s="47">
        <v>1770000</v>
      </c>
      <c r="C94" s="47">
        <v>2050000</v>
      </c>
      <c r="D94" s="47">
        <v>0</v>
      </c>
      <c r="E94" s="47">
        <v>1000000</v>
      </c>
    </row>
    <row r="95" spans="1:5">
      <c r="A95" s="54" t="s">
        <v>92</v>
      </c>
      <c r="B95" s="55">
        <v>0</v>
      </c>
      <c r="C95" s="55">
        <v>0</v>
      </c>
      <c r="D95" s="55">
        <v>0</v>
      </c>
      <c r="E95" s="55">
        <v>0</v>
      </c>
    </row>
    <row r="96" spans="1:5">
      <c r="A96" s="46" t="s">
        <v>93</v>
      </c>
      <c r="B96" s="47">
        <v>0</v>
      </c>
      <c r="C96" s="47">
        <v>0</v>
      </c>
      <c r="D96" s="47">
        <v>0</v>
      </c>
      <c r="E96" s="47">
        <v>0</v>
      </c>
    </row>
    <row r="97" spans="1:5">
      <c r="A97" s="54" t="s">
        <v>91</v>
      </c>
      <c r="B97" s="55">
        <v>468040940</v>
      </c>
      <c r="C97" s="55">
        <v>748802275</v>
      </c>
      <c r="D97" s="55">
        <v>37319554</v>
      </c>
      <c r="E97" s="55">
        <v>3991430</v>
      </c>
    </row>
    <row r="98" spans="1:5">
      <c r="A98" s="46" t="s">
        <v>96</v>
      </c>
      <c r="B98" s="47">
        <v>0</v>
      </c>
      <c r="C98" s="47">
        <v>0</v>
      </c>
      <c r="D98" s="47">
        <v>0</v>
      </c>
      <c r="E98" s="47">
        <v>111775072</v>
      </c>
    </row>
    <row r="99" spans="1:5">
      <c r="A99" s="54" t="s">
        <v>99</v>
      </c>
      <c r="B99" s="55">
        <v>0</v>
      </c>
      <c r="C99" s="55">
        <v>0</v>
      </c>
      <c r="D99" s="55">
        <v>0</v>
      </c>
      <c r="E99" s="55">
        <v>0</v>
      </c>
    </row>
    <row r="100" spans="1:5">
      <c r="A100" s="46" t="s">
        <v>205</v>
      </c>
      <c r="B100" s="47">
        <v>31018462</v>
      </c>
      <c r="C100" s="47">
        <v>0</v>
      </c>
      <c r="D100" s="47">
        <v>0</v>
      </c>
      <c r="E100" s="47">
        <v>0</v>
      </c>
    </row>
    <row r="101" spans="1:5">
      <c r="A101" s="54" t="s">
        <v>211</v>
      </c>
      <c r="B101" s="55">
        <v>0</v>
      </c>
      <c r="C101" s="55">
        <v>0</v>
      </c>
      <c r="D101" s="55">
        <v>0</v>
      </c>
      <c r="E101" s="55">
        <v>0</v>
      </c>
    </row>
    <row r="102" spans="1:5">
      <c r="A102" s="46" t="s">
        <v>265</v>
      </c>
      <c r="B102" s="47">
        <v>0</v>
      </c>
      <c r="C102" s="47">
        <v>0</v>
      </c>
      <c r="D102" s="47">
        <v>0</v>
      </c>
      <c r="E102" s="47">
        <v>0</v>
      </c>
    </row>
    <row r="103" spans="1:5">
      <c r="A103" s="54" t="s">
        <v>100</v>
      </c>
      <c r="B103" s="55">
        <v>48475031060</v>
      </c>
      <c r="C103" s="55">
        <v>37324579025</v>
      </c>
      <c r="D103" s="55">
        <v>44957836860</v>
      </c>
      <c r="E103" s="55">
        <v>96044926270</v>
      </c>
    </row>
    <row r="104" spans="1:5">
      <c r="A104" s="46" t="s">
        <v>221</v>
      </c>
      <c r="B104" s="47">
        <v>13837568946</v>
      </c>
      <c r="C104" s="47">
        <v>2684840005</v>
      </c>
      <c r="D104" s="47">
        <v>4148442347</v>
      </c>
      <c r="E104" s="47">
        <v>2217871009</v>
      </c>
    </row>
    <row r="105" spans="1:5">
      <c r="A105" s="54" t="s">
        <v>101</v>
      </c>
      <c r="B105" s="55">
        <v>2500000</v>
      </c>
      <c r="C105" s="55">
        <v>0</v>
      </c>
      <c r="D105" s="55">
        <v>5360000</v>
      </c>
      <c r="E105" s="55">
        <v>10807492</v>
      </c>
    </row>
    <row r="106" spans="1:5">
      <c r="A106" s="46" t="s">
        <v>97</v>
      </c>
      <c r="B106" s="47">
        <v>0</v>
      </c>
      <c r="C106" s="47">
        <v>4400000</v>
      </c>
      <c r="D106" s="47">
        <v>8498200</v>
      </c>
      <c r="E106" s="47">
        <v>12734000</v>
      </c>
    </row>
    <row r="107" spans="1:5">
      <c r="A107" s="54" t="s">
        <v>102</v>
      </c>
      <c r="B107" s="55">
        <v>0</v>
      </c>
      <c r="C107" s="55">
        <v>0</v>
      </c>
      <c r="D107" s="55">
        <v>15900</v>
      </c>
      <c r="E107" s="55">
        <v>0</v>
      </c>
    </row>
    <row r="108" spans="1:5">
      <c r="A108" s="46" t="s">
        <v>98</v>
      </c>
      <c r="B108" s="47">
        <v>0</v>
      </c>
      <c r="C108" s="47">
        <v>0</v>
      </c>
      <c r="D108" s="47">
        <v>840100811</v>
      </c>
      <c r="E108" s="47">
        <v>4000000</v>
      </c>
    </row>
    <row r="109" spans="1:5">
      <c r="A109" s="54" t="s">
        <v>103</v>
      </c>
      <c r="B109" s="55">
        <v>1567503499</v>
      </c>
      <c r="C109" s="55">
        <v>2361885329</v>
      </c>
      <c r="D109" s="55">
        <v>720799800</v>
      </c>
      <c r="E109" s="55">
        <v>399535662</v>
      </c>
    </row>
    <row r="110" spans="1:5">
      <c r="A110" s="46" t="s">
        <v>104</v>
      </c>
      <c r="B110" s="47">
        <v>0</v>
      </c>
      <c r="C110" s="47">
        <v>0</v>
      </c>
      <c r="D110" s="47">
        <v>0</v>
      </c>
      <c r="E110" s="47">
        <v>0</v>
      </c>
    </row>
    <row r="111" spans="1:5">
      <c r="A111" s="54" t="s">
        <v>106</v>
      </c>
      <c r="B111" s="55">
        <v>2500000</v>
      </c>
      <c r="C111" s="55">
        <v>47342607</v>
      </c>
      <c r="D111" s="55">
        <v>9905277</v>
      </c>
      <c r="E111" s="55">
        <v>30596720</v>
      </c>
    </row>
    <row r="112" spans="1:5">
      <c r="A112" s="46" t="s">
        <v>105</v>
      </c>
      <c r="B112" s="47">
        <v>0</v>
      </c>
      <c r="C112" s="47">
        <v>0</v>
      </c>
      <c r="D112" s="47">
        <v>1000000</v>
      </c>
      <c r="E112" s="47">
        <v>0</v>
      </c>
    </row>
    <row r="113" spans="1:5">
      <c r="A113" s="54" t="s">
        <v>261</v>
      </c>
      <c r="B113" s="55">
        <v>0</v>
      </c>
      <c r="C113" s="55">
        <v>0</v>
      </c>
      <c r="D113" s="55">
        <v>1170990</v>
      </c>
      <c r="E113" s="55">
        <v>0</v>
      </c>
    </row>
    <row r="114" spans="1:5">
      <c r="A114" s="46" t="s">
        <v>107</v>
      </c>
      <c r="B114" s="47">
        <v>0</v>
      </c>
      <c r="C114" s="47">
        <v>598459314</v>
      </c>
      <c r="D114" s="47">
        <v>633745359</v>
      </c>
      <c r="E114" s="47">
        <v>2583548</v>
      </c>
    </row>
    <row r="115" spans="1:5">
      <c r="A115" s="54" t="s">
        <v>108</v>
      </c>
      <c r="B115" s="55">
        <v>0</v>
      </c>
      <c r="C115" s="55">
        <v>0</v>
      </c>
      <c r="D115" s="55">
        <v>0</v>
      </c>
      <c r="E115" s="55">
        <v>0</v>
      </c>
    </row>
    <row r="116" spans="1:5">
      <c r="A116" s="46" t="s">
        <v>110</v>
      </c>
      <c r="B116" s="47">
        <v>0</v>
      </c>
      <c r="C116" s="47">
        <v>0</v>
      </c>
      <c r="D116" s="47">
        <v>0</v>
      </c>
      <c r="E116" s="47">
        <v>0</v>
      </c>
    </row>
    <row r="117" spans="1:5">
      <c r="A117" s="54" t="s">
        <v>114</v>
      </c>
      <c r="B117" s="55">
        <v>2310000</v>
      </c>
      <c r="C117" s="55">
        <v>516100</v>
      </c>
      <c r="D117" s="55">
        <v>4586400</v>
      </c>
      <c r="E117" s="55">
        <v>1575000</v>
      </c>
    </row>
    <row r="118" spans="1:5">
      <c r="A118" s="46" t="s">
        <v>116</v>
      </c>
      <c r="B118" s="47">
        <v>0</v>
      </c>
      <c r="C118" s="47">
        <v>0</v>
      </c>
      <c r="D118" s="47">
        <v>0</v>
      </c>
      <c r="E118" s="47">
        <v>0</v>
      </c>
    </row>
    <row r="119" spans="1:5">
      <c r="A119" s="54" t="s">
        <v>262</v>
      </c>
      <c r="B119" s="55">
        <v>161029661</v>
      </c>
      <c r="C119" s="55">
        <v>0</v>
      </c>
      <c r="D119" s="55">
        <v>0</v>
      </c>
      <c r="E119" s="55">
        <v>0</v>
      </c>
    </row>
    <row r="120" spans="1:5">
      <c r="A120" s="46" t="s">
        <v>124</v>
      </c>
      <c r="B120" s="47">
        <v>0</v>
      </c>
      <c r="C120" s="47">
        <v>0</v>
      </c>
      <c r="D120" s="47">
        <v>0</v>
      </c>
      <c r="E120" s="47">
        <v>0</v>
      </c>
    </row>
    <row r="121" spans="1:5">
      <c r="A121" s="54" t="s">
        <v>117</v>
      </c>
      <c r="B121" s="55">
        <v>49057580</v>
      </c>
      <c r="C121" s="55">
        <v>149586180</v>
      </c>
      <c r="D121" s="55">
        <v>560364892</v>
      </c>
      <c r="E121" s="55">
        <v>935009581</v>
      </c>
    </row>
    <row r="122" spans="1:5">
      <c r="A122" s="46" t="s">
        <v>121</v>
      </c>
      <c r="B122" s="47">
        <v>248140501</v>
      </c>
      <c r="C122" s="47">
        <v>28254974</v>
      </c>
      <c r="D122" s="47">
        <v>71608673</v>
      </c>
      <c r="E122" s="47">
        <v>7256688</v>
      </c>
    </row>
    <row r="123" spans="1:5">
      <c r="A123" s="54" t="s">
        <v>125</v>
      </c>
      <c r="B123" s="55">
        <v>4185600</v>
      </c>
      <c r="C123" s="55">
        <v>4670797</v>
      </c>
      <c r="D123" s="55">
        <v>0</v>
      </c>
      <c r="E123" s="55">
        <v>4700000</v>
      </c>
    </row>
    <row r="124" spans="1:5">
      <c r="A124" s="46" t="s">
        <v>119</v>
      </c>
      <c r="B124" s="47">
        <v>220127000</v>
      </c>
      <c r="C124" s="47">
        <v>271125000</v>
      </c>
      <c r="D124" s="47">
        <v>0</v>
      </c>
      <c r="E124" s="47">
        <v>0</v>
      </c>
    </row>
    <row r="125" spans="1:5">
      <c r="A125" s="54" t="s">
        <v>122</v>
      </c>
      <c r="B125" s="55">
        <v>213000</v>
      </c>
      <c r="C125" s="55">
        <v>21540000</v>
      </c>
      <c r="D125" s="55">
        <v>4000000</v>
      </c>
      <c r="E125" s="55">
        <v>2437020</v>
      </c>
    </row>
    <row r="126" spans="1:5">
      <c r="A126" s="46" t="s">
        <v>123</v>
      </c>
      <c r="B126" s="47">
        <v>0</v>
      </c>
      <c r="C126" s="47">
        <v>0</v>
      </c>
      <c r="D126" s="47">
        <v>0</v>
      </c>
      <c r="E126" s="47">
        <v>500000</v>
      </c>
    </row>
    <row r="127" spans="1:5">
      <c r="A127" s="54" t="s">
        <v>134</v>
      </c>
      <c r="B127" s="55">
        <v>0</v>
      </c>
      <c r="C127" s="55">
        <v>0</v>
      </c>
      <c r="D127" s="55">
        <v>0</v>
      </c>
      <c r="E127" s="55">
        <v>0</v>
      </c>
    </row>
    <row r="128" spans="1:5">
      <c r="A128" s="46" t="s">
        <v>129</v>
      </c>
      <c r="B128" s="47">
        <v>7436546</v>
      </c>
      <c r="C128" s="47">
        <v>16791935</v>
      </c>
      <c r="D128" s="47">
        <v>248962359</v>
      </c>
      <c r="E128" s="47">
        <v>7921899</v>
      </c>
    </row>
    <row r="129" spans="1:5">
      <c r="A129" s="54" t="s">
        <v>142</v>
      </c>
      <c r="B129" s="55">
        <v>32488358276</v>
      </c>
      <c r="C129" s="55">
        <v>31913717550</v>
      </c>
      <c r="D129" s="55">
        <v>49168737312</v>
      </c>
      <c r="E129" s="55">
        <v>24979302796.380001</v>
      </c>
    </row>
    <row r="130" spans="1:5">
      <c r="A130" s="46" t="s">
        <v>140</v>
      </c>
      <c r="B130" s="47">
        <v>0</v>
      </c>
      <c r="C130" s="47">
        <v>0</v>
      </c>
      <c r="D130" s="47">
        <v>0</v>
      </c>
      <c r="E130" s="47">
        <v>0</v>
      </c>
    </row>
    <row r="131" spans="1:5">
      <c r="A131" s="54" t="s">
        <v>276</v>
      </c>
      <c r="B131" s="55">
        <v>0</v>
      </c>
      <c r="C131" s="55">
        <v>0</v>
      </c>
      <c r="D131" s="55">
        <v>764827174</v>
      </c>
      <c r="E131" s="55">
        <v>0</v>
      </c>
    </row>
    <row r="132" spans="1:5">
      <c r="A132" s="46" t="s">
        <v>131</v>
      </c>
      <c r="B132" s="47">
        <v>240917519</v>
      </c>
      <c r="C132" s="47">
        <v>347398544</v>
      </c>
      <c r="D132" s="47">
        <v>764238365</v>
      </c>
      <c r="E132" s="47">
        <v>2129692244</v>
      </c>
    </row>
    <row r="133" spans="1:5">
      <c r="A133" s="54" t="s">
        <v>138</v>
      </c>
      <c r="B133" s="55">
        <v>0</v>
      </c>
      <c r="C133" s="55">
        <v>0</v>
      </c>
      <c r="D133" s="55">
        <v>0</v>
      </c>
      <c r="E133" s="55">
        <v>0</v>
      </c>
    </row>
    <row r="134" spans="1:5">
      <c r="A134" s="46" t="s">
        <v>126</v>
      </c>
      <c r="B134" s="47">
        <v>1411928638</v>
      </c>
      <c r="C134" s="47">
        <v>133529403</v>
      </c>
      <c r="D134" s="47">
        <v>926799814</v>
      </c>
      <c r="E134" s="47">
        <v>202419841</v>
      </c>
    </row>
    <row r="135" spans="1:5">
      <c r="A135" s="54" t="s">
        <v>130</v>
      </c>
      <c r="B135" s="55">
        <v>0</v>
      </c>
      <c r="C135" s="55">
        <v>0</v>
      </c>
      <c r="D135" s="55">
        <v>0</v>
      </c>
      <c r="E135" s="55">
        <v>0</v>
      </c>
    </row>
    <row r="136" spans="1:5">
      <c r="A136" s="46" t="s">
        <v>135</v>
      </c>
      <c r="B136" s="47">
        <v>0</v>
      </c>
      <c r="C136" s="47">
        <v>5499000</v>
      </c>
      <c r="D136" s="47">
        <v>0</v>
      </c>
      <c r="E136" s="47">
        <v>0</v>
      </c>
    </row>
    <row r="137" spans="1:5">
      <c r="A137" s="54" t="s">
        <v>139</v>
      </c>
      <c r="B137" s="55">
        <v>443571270</v>
      </c>
      <c r="C137" s="55">
        <v>393939678</v>
      </c>
      <c r="D137" s="55">
        <v>4563493</v>
      </c>
      <c r="E137" s="55">
        <v>0</v>
      </c>
    </row>
    <row r="138" spans="1:5">
      <c r="A138" s="46" t="s">
        <v>136</v>
      </c>
      <c r="B138" s="47">
        <v>54080699</v>
      </c>
      <c r="C138" s="47">
        <v>241840046</v>
      </c>
      <c r="D138" s="47">
        <v>238020753</v>
      </c>
      <c r="E138" s="47">
        <v>367394253</v>
      </c>
    </row>
    <row r="139" spans="1:5">
      <c r="A139" s="54" t="s">
        <v>215</v>
      </c>
      <c r="B139" s="55">
        <v>500000</v>
      </c>
      <c r="C139" s="55">
        <v>0</v>
      </c>
      <c r="D139" s="55">
        <v>0</v>
      </c>
      <c r="E139" s="55">
        <v>0</v>
      </c>
    </row>
    <row r="140" spans="1:5">
      <c r="A140" s="46" t="s">
        <v>141</v>
      </c>
      <c r="B140" s="47">
        <v>0</v>
      </c>
      <c r="C140" s="47">
        <v>500000</v>
      </c>
      <c r="D140" s="47">
        <v>49823910</v>
      </c>
      <c r="E140" s="47">
        <v>500000</v>
      </c>
    </row>
    <row r="141" spans="1:5">
      <c r="A141" s="54" t="s">
        <v>72</v>
      </c>
      <c r="B141" s="55">
        <v>0</v>
      </c>
      <c r="C141" s="55">
        <v>0</v>
      </c>
      <c r="D141" s="55">
        <v>0</v>
      </c>
      <c r="E141" s="55">
        <v>0</v>
      </c>
    </row>
    <row r="142" spans="1:5">
      <c r="A142" s="46" t="s">
        <v>128</v>
      </c>
      <c r="B142" s="47">
        <v>8000000</v>
      </c>
      <c r="C142" s="47">
        <v>0</v>
      </c>
      <c r="D142" s="47">
        <v>0</v>
      </c>
      <c r="E142" s="47">
        <v>84584300</v>
      </c>
    </row>
    <row r="143" spans="1:5">
      <c r="A143" s="54" t="s">
        <v>127</v>
      </c>
      <c r="B143" s="55">
        <v>0</v>
      </c>
      <c r="C143" s="55">
        <v>0</v>
      </c>
      <c r="D143" s="55">
        <v>3084337</v>
      </c>
      <c r="E143" s="55">
        <v>0</v>
      </c>
    </row>
    <row r="144" spans="1:5">
      <c r="A144" s="46" t="s">
        <v>133</v>
      </c>
      <c r="B144" s="47">
        <v>0</v>
      </c>
      <c r="C144" s="47">
        <v>0</v>
      </c>
      <c r="D144" s="47">
        <v>0</v>
      </c>
      <c r="E144" s="47">
        <v>0</v>
      </c>
    </row>
    <row r="145" spans="1:5">
      <c r="A145" s="54" t="s">
        <v>137</v>
      </c>
      <c r="B145" s="55">
        <v>0</v>
      </c>
      <c r="C145" s="55">
        <v>0</v>
      </c>
      <c r="D145" s="55">
        <v>441992272</v>
      </c>
      <c r="E145" s="55">
        <v>0</v>
      </c>
    </row>
    <row r="146" spans="1:5">
      <c r="A146" s="46" t="s">
        <v>143</v>
      </c>
      <c r="B146" s="47">
        <v>1800000</v>
      </c>
      <c r="C146" s="47">
        <v>0</v>
      </c>
      <c r="D146" s="47">
        <v>24629412</v>
      </c>
      <c r="E146" s="47">
        <v>129411765</v>
      </c>
    </row>
    <row r="147" spans="1:5">
      <c r="A147" s="54" t="s">
        <v>132</v>
      </c>
      <c r="B147" s="55">
        <v>0</v>
      </c>
      <c r="C147" s="55">
        <v>183505385</v>
      </c>
      <c r="D147" s="55">
        <v>0</v>
      </c>
      <c r="E147" s="55">
        <v>2000000</v>
      </c>
    </row>
    <row r="148" spans="1:5">
      <c r="A148" s="46" t="s">
        <v>144</v>
      </c>
      <c r="B148" s="47">
        <v>0</v>
      </c>
      <c r="C148" s="47">
        <v>13107621</v>
      </c>
      <c r="D148" s="47">
        <v>5000000</v>
      </c>
      <c r="E148" s="47">
        <v>0</v>
      </c>
    </row>
    <row r="149" spans="1:5">
      <c r="A149" s="54" t="s">
        <v>152</v>
      </c>
      <c r="B149" s="55">
        <v>0</v>
      </c>
      <c r="C149" s="55">
        <v>0</v>
      </c>
      <c r="D149" s="55">
        <v>0</v>
      </c>
      <c r="E149" s="55">
        <v>0</v>
      </c>
    </row>
    <row r="150" spans="1:5">
      <c r="A150" s="46" t="s">
        <v>149</v>
      </c>
      <c r="B150" s="47">
        <v>0</v>
      </c>
      <c r="C150" s="47">
        <v>0</v>
      </c>
      <c r="D150" s="47">
        <v>0</v>
      </c>
      <c r="E150" s="47">
        <v>9192964</v>
      </c>
    </row>
    <row r="151" spans="1:5">
      <c r="A151" s="54" t="s">
        <v>146</v>
      </c>
      <c r="B151" s="55">
        <v>35250925354</v>
      </c>
      <c r="C151" s="55">
        <v>14592819814</v>
      </c>
      <c r="D151" s="55">
        <v>16703755182</v>
      </c>
      <c r="E151" s="55">
        <v>15676822534.48</v>
      </c>
    </row>
    <row r="152" spans="1:5">
      <c r="A152" s="46" t="s">
        <v>148</v>
      </c>
      <c r="B152" s="47">
        <v>23210563912</v>
      </c>
      <c r="C152" s="47">
        <v>16013853106</v>
      </c>
      <c r="D152" s="47">
        <v>43121978062</v>
      </c>
      <c r="E152" s="47">
        <v>41721163028</v>
      </c>
    </row>
    <row r="153" spans="1:5">
      <c r="A153" s="54" t="s">
        <v>153</v>
      </c>
      <c r="B153" s="55">
        <v>0</v>
      </c>
      <c r="C153" s="55">
        <v>0</v>
      </c>
      <c r="D153" s="55">
        <v>0</v>
      </c>
      <c r="E153" s="55">
        <v>0</v>
      </c>
    </row>
    <row r="154" spans="1:5">
      <c r="A154" s="46" t="s">
        <v>147</v>
      </c>
      <c r="B154" s="47">
        <v>0</v>
      </c>
      <c r="C154" s="47">
        <v>0</v>
      </c>
      <c r="D154" s="47">
        <v>0</v>
      </c>
      <c r="E154" s="47">
        <v>0</v>
      </c>
    </row>
    <row r="155" spans="1:5">
      <c r="A155" s="54" t="s">
        <v>151</v>
      </c>
      <c r="B155" s="55">
        <v>22837781</v>
      </c>
      <c r="C155" s="55">
        <v>0</v>
      </c>
      <c r="D155" s="55">
        <v>0</v>
      </c>
      <c r="E155" s="55">
        <v>0</v>
      </c>
    </row>
    <row r="156" spans="1:5">
      <c r="A156" s="46" t="s">
        <v>145</v>
      </c>
      <c r="B156" s="47">
        <v>193403621</v>
      </c>
      <c r="C156" s="47">
        <v>2000000</v>
      </c>
      <c r="D156" s="47">
        <v>0</v>
      </c>
      <c r="E156" s="47">
        <v>1500000</v>
      </c>
    </row>
    <row r="157" spans="1:5">
      <c r="A157" s="54" t="s">
        <v>154</v>
      </c>
      <c r="B157" s="55">
        <v>0</v>
      </c>
      <c r="C157" s="55">
        <v>0</v>
      </c>
      <c r="D157" s="55">
        <v>0</v>
      </c>
      <c r="E157" s="55">
        <v>0</v>
      </c>
    </row>
    <row r="158" spans="1:5" ht="24.75">
      <c r="A158" s="56" t="s">
        <v>277</v>
      </c>
      <c r="B158" s="57">
        <v>0</v>
      </c>
      <c r="C158" s="57">
        <v>0</v>
      </c>
      <c r="D158" s="57">
        <v>2000000</v>
      </c>
      <c r="E158" s="57">
        <v>0</v>
      </c>
    </row>
    <row r="159" spans="1:5">
      <c r="A159" s="54" t="s">
        <v>155</v>
      </c>
      <c r="B159" s="55">
        <v>0</v>
      </c>
      <c r="C159" s="55">
        <v>0</v>
      </c>
      <c r="D159" s="55">
        <v>0</v>
      </c>
      <c r="E159" s="55">
        <v>17000000</v>
      </c>
    </row>
    <row r="160" spans="1:5">
      <c r="A160" s="46" t="s">
        <v>204</v>
      </c>
      <c r="B160" s="47">
        <v>245909384</v>
      </c>
      <c r="C160" s="47">
        <v>7485500</v>
      </c>
      <c r="D160" s="47">
        <v>15774058</v>
      </c>
      <c r="E160" s="47">
        <v>20188691</v>
      </c>
    </row>
    <row r="161" spans="1:5">
      <c r="A161" s="54" t="s">
        <v>208</v>
      </c>
      <c r="B161" s="55">
        <v>0</v>
      </c>
      <c r="C161" s="55">
        <v>0</v>
      </c>
      <c r="D161" s="55">
        <v>0</v>
      </c>
      <c r="E161" s="55">
        <v>0</v>
      </c>
    </row>
    <row r="162" spans="1:5">
      <c r="A162" s="46" t="s">
        <v>160</v>
      </c>
      <c r="B162" s="47">
        <v>10348851318</v>
      </c>
      <c r="C162" s="47">
        <v>4219025939</v>
      </c>
      <c r="D162" s="47">
        <v>2509085082</v>
      </c>
      <c r="E162" s="47">
        <v>816783239</v>
      </c>
    </row>
    <row r="163" spans="1:5">
      <c r="A163" s="54" t="s">
        <v>156</v>
      </c>
      <c r="B163" s="55">
        <v>0</v>
      </c>
      <c r="C163" s="55">
        <v>0</v>
      </c>
      <c r="D163" s="55">
        <v>200000</v>
      </c>
      <c r="E163" s="55">
        <v>0</v>
      </c>
    </row>
    <row r="164" spans="1:5">
      <c r="A164" s="46" t="s">
        <v>158</v>
      </c>
      <c r="B164" s="47">
        <v>0</v>
      </c>
      <c r="C164" s="47">
        <v>0</v>
      </c>
      <c r="D164" s="47">
        <v>0</v>
      </c>
      <c r="E164" s="47">
        <v>0</v>
      </c>
    </row>
    <row r="165" spans="1:5">
      <c r="A165" s="54" t="s">
        <v>263</v>
      </c>
      <c r="B165" s="55">
        <v>3854000</v>
      </c>
      <c r="C165" s="55">
        <v>0</v>
      </c>
      <c r="D165" s="55">
        <v>0</v>
      </c>
      <c r="E165" s="55">
        <v>0</v>
      </c>
    </row>
    <row r="166" spans="1:5">
      <c r="A166" s="46" t="s">
        <v>217</v>
      </c>
      <c r="B166" s="47">
        <v>0</v>
      </c>
      <c r="C166" s="47">
        <v>0</v>
      </c>
      <c r="D166" s="47">
        <v>0</v>
      </c>
      <c r="E166" s="47">
        <v>0</v>
      </c>
    </row>
    <row r="167" spans="1:5">
      <c r="A167" s="54" t="s">
        <v>150</v>
      </c>
      <c r="B167" s="55">
        <v>5639683823</v>
      </c>
      <c r="C167" s="55">
        <v>2051612781</v>
      </c>
      <c r="D167" s="55">
        <v>6278953786</v>
      </c>
      <c r="E167" s="55">
        <v>2459409626</v>
      </c>
    </row>
    <row r="168" spans="1:5">
      <c r="A168" s="46" t="s">
        <v>157</v>
      </c>
      <c r="B168" s="47">
        <v>0</v>
      </c>
      <c r="C168" s="47">
        <v>0</v>
      </c>
      <c r="D168" s="47">
        <v>0</v>
      </c>
      <c r="E168" s="47">
        <v>0</v>
      </c>
    </row>
    <row r="169" spans="1:5">
      <c r="A169" s="54" t="s">
        <v>159</v>
      </c>
      <c r="B169" s="55">
        <v>0</v>
      </c>
      <c r="C169" s="55">
        <v>0</v>
      </c>
      <c r="D169" s="55">
        <v>13000000</v>
      </c>
      <c r="E169" s="55">
        <v>0</v>
      </c>
    </row>
    <row r="170" spans="1:5">
      <c r="A170" s="46" t="s">
        <v>162</v>
      </c>
      <c r="B170" s="47">
        <v>0</v>
      </c>
      <c r="C170" s="47">
        <v>0</v>
      </c>
      <c r="D170" s="47">
        <v>0</v>
      </c>
      <c r="E170" s="47">
        <v>0</v>
      </c>
    </row>
    <row r="171" spans="1:5">
      <c r="A171" s="54" t="s">
        <v>161</v>
      </c>
      <c r="B171" s="55">
        <v>0</v>
      </c>
      <c r="C171" s="55">
        <v>2400000</v>
      </c>
      <c r="D171" s="55">
        <v>11300000</v>
      </c>
      <c r="E171" s="55">
        <v>11075575</v>
      </c>
    </row>
    <row r="172" spans="1:5">
      <c r="A172" s="46" t="s">
        <v>163</v>
      </c>
      <c r="B172" s="47">
        <v>0</v>
      </c>
      <c r="C172" s="47">
        <v>0</v>
      </c>
      <c r="D172" s="47">
        <v>0</v>
      </c>
      <c r="E172" s="47">
        <v>0</v>
      </c>
    </row>
    <row r="173" spans="1:5">
      <c r="A173" s="54" t="s">
        <v>164</v>
      </c>
      <c r="B173" s="55">
        <v>1597297439</v>
      </c>
      <c r="C173" s="55">
        <v>742907450</v>
      </c>
      <c r="D173" s="55">
        <v>1248428690</v>
      </c>
      <c r="E173" s="55">
        <v>1477038792</v>
      </c>
    </row>
    <row r="174" spans="1:5">
      <c r="A174" s="46" t="s">
        <v>165</v>
      </c>
      <c r="B174" s="47">
        <v>10052757</v>
      </c>
      <c r="C174" s="47">
        <v>0</v>
      </c>
      <c r="D174" s="47">
        <v>200000</v>
      </c>
      <c r="E174" s="47">
        <v>1170000</v>
      </c>
    </row>
    <row r="175" spans="1:5">
      <c r="A175" s="54" t="s">
        <v>166</v>
      </c>
      <c r="B175" s="55">
        <v>0</v>
      </c>
      <c r="C175" s="55">
        <v>0</v>
      </c>
      <c r="D175" s="55">
        <v>0</v>
      </c>
      <c r="E175" s="55">
        <v>0</v>
      </c>
    </row>
    <row r="176" spans="1:5">
      <c r="A176" s="46" t="s">
        <v>167</v>
      </c>
      <c r="B176" s="47">
        <v>0</v>
      </c>
      <c r="C176" s="47">
        <v>0</v>
      </c>
      <c r="D176" s="47">
        <v>8364108</v>
      </c>
      <c r="E176" s="47">
        <v>395534755</v>
      </c>
    </row>
    <row r="177" spans="1:5">
      <c r="A177" s="54" t="s">
        <v>76</v>
      </c>
      <c r="B177" s="55">
        <v>316692358</v>
      </c>
      <c r="C177" s="55">
        <v>39299973</v>
      </c>
      <c r="D177" s="55">
        <v>83553744</v>
      </c>
      <c r="E177" s="55">
        <v>166069631</v>
      </c>
    </row>
    <row r="178" spans="1:5">
      <c r="A178" s="46" t="s">
        <v>168</v>
      </c>
      <c r="B178" s="47">
        <v>31723041</v>
      </c>
      <c r="C178" s="47">
        <v>133459458</v>
      </c>
      <c r="D178" s="47">
        <v>21736340</v>
      </c>
      <c r="E178" s="47">
        <v>822092903</v>
      </c>
    </row>
    <row r="179" spans="1:5">
      <c r="A179" s="54" t="s">
        <v>169</v>
      </c>
      <c r="B179" s="55">
        <v>0</v>
      </c>
      <c r="C179" s="55">
        <v>0</v>
      </c>
      <c r="D179" s="55">
        <v>1000000</v>
      </c>
      <c r="E179" s="55">
        <v>30043216</v>
      </c>
    </row>
    <row r="180" spans="1:5">
      <c r="A180" s="46" t="s">
        <v>65</v>
      </c>
      <c r="B180" s="47">
        <v>0</v>
      </c>
      <c r="C180" s="47">
        <v>0</v>
      </c>
      <c r="D180" s="47">
        <v>0</v>
      </c>
      <c r="E180" s="47">
        <v>0</v>
      </c>
    </row>
    <row r="181" spans="1:5">
      <c r="A181" s="54" t="s">
        <v>111</v>
      </c>
      <c r="B181" s="55">
        <v>0</v>
      </c>
      <c r="C181" s="55">
        <v>0</v>
      </c>
      <c r="D181" s="55">
        <v>0</v>
      </c>
      <c r="E181" s="55">
        <v>0</v>
      </c>
    </row>
    <row r="182" spans="1:5">
      <c r="A182" s="46" t="s">
        <v>176</v>
      </c>
      <c r="B182" s="47">
        <v>0</v>
      </c>
      <c r="C182" s="47">
        <v>0</v>
      </c>
      <c r="D182" s="47">
        <v>0</v>
      </c>
      <c r="E182" s="47">
        <v>0</v>
      </c>
    </row>
    <row r="183" spans="1:5">
      <c r="A183" s="54" t="s">
        <v>118</v>
      </c>
      <c r="B183" s="55">
        <v>0</v>
      </c>
      <c r="C183" s="55">
        <v>0</v>
      </c>
      <c r="D183" s="55">
        <v>0</v>
      </c>
      <c r="E183" s="55">
        <v>0</v>
      </c>
    </row>
    <row r="184" spans="1:5">
      <c r="A184" s="46" t="s">
        <v>181</v>
      </c>
      <c r="B184" s="47">
        <v>0</v>
      </c>
      <c r="C184" s="47">
        <v>0</v>
      </c>
      <c r="D184" s="47">
        <v>0</v>
      </c>
      <c r="E184" s="47">
        <v>0</v>
      </c>
    </row>
    <row r="185" spans="1:5">
      <c r="A185" s="54" t="s">
        <v>171</v>
      </c>
      <c r="B185" s="55">
        <v>0</v>
      </c>
      <c r="C185" s="55">
        <v>0</v>
      </c>
      <c r="D185" s="55">
        <v>0</v>
      </c>
      <c r="E185" s="55">
        <v>0</v>
      </c>
    </row>
    <row r="186" spans="1:5">
      <c r="A186" s="46" t="s">
        <v>20</v>
      </c>
      <c r="B186" s="47">
        <v>0</v>
      </c>
      <c r="C186" s="47">
        <v>0</v>
      </c>
      <c r="D186" s="47">
        <v>0</v>
      </c>
      <c r="E186" s="47">
        <v>300000</v>
      </c>
    </row>
    <row r="187" spans="1:5">
      <c r="A187" s="54" t="s">
        <v>185</v>
      </c>
      <c r="B187" s="55">
        <v>0</v>
      </c>
      <c r="C187" s="55">
        <v>0</v>
      </c>
      <c r="D187" s="55">
        <v>0</v>
      </c>
      <c r="E187" s="55">
        <v>0</v>
      </c>
    </row>
    <row r="188" spans="1:5">
      <c r="A188" s="46" t="s">
        <v>182</v>
      </c>
      <c r="B188" s="47">
        <v>1681998819</v>
      </c>
      <c r="C188" s="47">
        <v>366320599</v>
      </c>
      <c r="D188" s="47">
        <v>935385550.79999995</v>
      </c>
      <c r="E188" s="47">
        <v>601439099</v>
      </c>
    </row>
    <row r="189" spans="1:5">
      <c r="A189" s="54" t="s">
        <v>172</v>
      </c>
      <c r="B189" s="55">
        <v>0</v>
      </c>
      <c r="C189" s="55">
        <v>0</v>
      </c>
      <c r="D189" s="55">
        <v>0</v>
      </c>
      <c r="E189" s="55">
        <v>0</v>
      </c>
    </row>
    <row r="190" spans="1:5">
      <c r="A190" s="46" t="s">
        <v>180</v>
      </c>
      <c r="B190" s="47">
        <v>67789473</v>
      </c>
      <c r="C190" s="47">
        <v>153219609</v>
      </c>
      <c r="D190" s="47">
        <v>274168020</v>
      </c>
      <c r="E190" s="47">
        <v>4792000</v>
      </c>
    </row>
    <row r="191" spans="1:5">
      <c r="A191" s="54" t="s">
        <v>175</v>
      </c>
      <c r="B191" s="55">
        <v>29013502696</v>
      </c>
      <c r="C191" s="55">
        <v>1611964193</v>
      </c>
      <c r="D191" s="55">
        <v>2760135521</v>
      </c>
      <c r="E191" s="55">
        <v>12878722844</v>
      </c>
    </row>
    <row r="192" spans="1:5">
      <c r="A192" s="46" t="s">
        <v>179</v>
      </c>
      <c r="B192" s="47">
        <v>0</v>
      </c>
      <c r="C192" s="47">
        <v>0</v>
      </c>
      <c r="D192" s="47">
        <v>377292</v>
      </c>
      <c r="E192" s="47">
        <v>3093836</v>
      </c>
    </row>
    <row r="193" spans="1:5">
      <c r="A193" s="54" t="s">
        <v>177</v>
      </c>
      <c r="B193" s="55">
        <v>40135116</v>
      </c>
      <c r="C193" s="55">
        <v>0</v>
      </c>
      <c r="D193" s="55">
        <v>0</v>
      </c>
      <c r="E193" s="55">
        <v>199989</v>
      </c>
    </row>
    <row r="194" spans="1:5">
      <c r="A194" s="46" t="s">
        <v>183</v>
      </c>
      <c r="B194" s="53">
        <v>0</v>
      </c>
      <c r="C194" s="53">
        <v>0</v>
      </c>
      <c r="D194" s="53">
        <v>0</v>
      </c>
      <c r="E194" s="53">
        <v>0</v>
      </c>
    </row>
    <row r="195" spans="1:5">
      <c r="A195" s="54" t="s">
        <v>173</v>
      </c>
      <c r="B195" s="55">
        <v>4029000</v>
      </c>
      <c r="C195" s="55">
        <v>10365000</v>
      </c>
      <c r="D195" s="55">
        <v>5500000</v>
      </c>
      <c r="E195" s="55">
        <v>500000</v>
      </c>
    </row>
    <row r="196" spans="1:5">
      <c r="A196" s="46" t="s">
        <v>120</v>
      </c>
      <c r="B196" s="47">
        <v>1500000</v>
      </c>
      <c r="C196" s="47">
        <v>169978510</v>
      </c>
      <c r="D196" s="47">
        <v>23170000</v>
      </c>
      <c r="E196" s="47">
        <v>28160000</v>
      </c>
    </row>
    <row r="197" spans="1:5">
      <c r="A197" s="54" t="s">
        <v>174</v>
      </c>
      <c r="B197" s="55">
        <v>30446121</v>
      </c>
      <c r="C197" s="55">
        <v>13150301</v>
      </c>
      <c r="D197" s="55">
        <v>600000</v>
      </c>
      <c r="E197" s="55">
        <v>0</v>
      </c>
    </row>
    <row r="198" spans="1:5">
      <c r="A198" s="46" t="s">
        <v>43</v>
      </c>
      <c r="B198" s="59">
        <v>4171464390</v>
      </c>
      <c r="C198" s="59">
        <v>1788873139</v>
      </c>
      <c r="D198" s="59">
        <v>3985704213</v>
      </c>
      <c r="E198" s="59">
        <v>1428291825</v>
      </c>
    </row>
    <row r="199" spans="1:5">
      <c r="A199" s="54" t="s">
        <v>184</v>
      </c>
      <c r="B199" s="55">
        <v>0</v>
      </c>
      <c r="C199" s="55">
        <v>0</v>
      </c>
      <c r="D199" s="55">
        <v>0</v>
      </c>
      <c r="E199" s="55">
        <v>0</v>
      </c>
    </row>
    <row r="200" spans="1:5">
      <c r="A200" s="46" t="s">
        <v>178</v>
      </c>
      <c r="B200" s="47">
        <v>0</v>
      </c>
      <c r="C200" s="47">
        <v>0</v>
      </c>
      <c r="D200" s="47">
        <v>0</v>
      </c>
      <c r="E200" s="47">
        <v>0</v>
      </c>
    </row>
    <row r="201" spans="1:5">
      <c r="A201" s="54" t="s">
        <v>188</v>
      </c>
      <c r="B201" s="55">
        <v>0</v>
      </c>
      <c r="C201" s="55">
        <v>0</v>
      </c>
      <c r="D201" s="55">
        <v>0</v>
      </c>
      <c r="E201" s="55">
        <v>450000</v>
      </c>
    </row>
    <row r="202" spans="1:5">
      <c r="A202" s="46" t="s">
        <v>187</v>
      </c>
      <c r="B202" s="47">
        <v>1000000</v>
      </c>
      <c r="C202" s="47">
        <v>15000000</v>
      </c>
      <c r="D202" s="47">
        <v>15000000</v>
      </c>
      <c r="E202" s="47">
        <v>3000000</v>
      </c>
    </row>
    <row r="203" spans="1:5">
      <c r="A203" s="54" t="s">
        <v>201</v>
      </c>
      <c r="B203" s="55">
        <v>164725234</v>
      </c>
      <c r="C203" s="55">
        <v>1093070012</v>
      </c>
      <c r="D203" s="55">
        <v>51692418</v>
      </c>
      <c r="E203" s="55">
        <v>4329316</v>
      </c>
    </row>
    <row r="204" spans="1:5">
      <c r="A204" s="46" t="s">
        <v>202</v>
      </c>
      <c r="B204" s="53">
        <v>112021311</v>
      </c>
      <c r="C204" s="53">
        <v>2000000</v>
      </c>
      <c r="D204" s="53">
        <v>500000</v>
      </c>
      <c r="E204" s="53">
        <v>9720000</v>
      </c>
    </row>
    <row r="205" spans="1:5">
      <c r="A205" s="54" t="s">
        <v>190</v>
      </c>
      <c r="B205" s="55">
        <v>4633312036</v>
      </c>
      <c r="C205" s="55">
        <v>427562380</v>
      </c>
      <c r="D205" s="55">
        <v>986798120</v>
      </c>
      <c r="E205" s="55">
        <v>1832444265</v>
      </c>
    </row>
    <row r="206" spans="1:5">
      <c r="A206" s="46" t="s">
        <v>51</v>
      </c>
      <c r="B206" s="47">
        <v>0</v>
      </c>
      <c r="C206" s="47">
        <v>0</v>
      </c>
      <c r="D206" s="47">
        <v>0</v>
      </c>
      <c r="E206" s="47">
        <v>0</v>
      </c>
    </row>
    <row r="207" spans="1:5">
      <c r="A207" s="54" t="s">
        <v>55</v>
      </c>
      <c r="B207" s="55">
        <v>0</v>
      </c>
      <c r="C207" s="55">
        <v>15000</v>
      </c>
      <c r="D207" s="55">
        <v>0</v>
      </c>
      <c r="E207" s="55">
        <v>0</v>
      </c>
    </row>
    <row r="208" spans="1:5">
      <c r="A208" s="46" t="s">
        <v>191</v>
      </c>
      <c r="B208" s="53">
        <v>0</v>
      </c>
      <c r="C208" s="53">
        <v>0</v>
      </c>
      <c r="D208" s="53">
        <v>0</v>
      </c>
      <c r="E208" s="53">
        <v>0</v>
      </c>
    </row>
    <row r="209" spans="1:5">
      <c r="A209" s="54" t="s">
        <v>193</v>
      </c>
      <c r="B209" s="55">
        <v>3197884863</v>
      </c>
      <c r="C209" s="55">
        <v>1241112974</v>
      </c>
      <c r="D209" s="55">
        <v>255004355</v>
      </c>
      <c r="E209" s="55">
        <v>208294159</v>
      </c>
    </row>
    <row r="210" spans="1:5">
      <c r="A210" s="46" t="s">
        <v>192</v>
      </c>
      <c r="B210" s="53">
        <v>6397222941</v>
      </c>
      <c r="C210" s="53">
        <v>8841847867</v>
      </c>
      <c r="D210" s="53">
        <v>7808579382.3900003</v>
      </c>
      <c r="E210" s="53">
        <v>4622660801</v>
      </c>
    </row>
    <row r="211" spans="1:5">
      <c r="A211" s="54" t="s">
        <v>194</v>
      </c>
      <c r="B211" s="55">
        <v>0</v>
      </c>
      <c r="C211" s="55">
        <v>0</v>
      </c>
      <c r="D211" s="55">
        <v>0</v>
      </c>
      <c r="E211" s="55">
        <v>0</v>
      </c>
    </row>
    <row r="212" spans="1:5">
      <c r="A212" s="46" t="s">
        <v>197</v>
      </c>
      <c r="B212" s="53">
        <v>0</v>
      </c>
      <c r="C212" s="53">
        <v>0</v>
      </c>
      <c r="D212" s="53">
        <v>0</v>
      </c>
      <c r="E212" s="53">
        <v>0</v>
      </c>
    </row>
    <row r="213" spans="1:5">
      <c r="A213" s="54" t="s">
        <v>199</v>
      </c>
      <c r="B213" s="55">
        <v>0</v>
      </c>
      <c r="C213" s="55">
        <v>114927708</v>
      </c>
      <c r="D213" s="55">
        <v>0</v>
      </c>
      <c r="E213" s="55">
        <v>0</v>
      </c>
    </row>
    <row r="214" spans="1:5">
      <c r="A214" s="46" t="s">
        <v>196</v>
      </c>
      <c r="B214" s="47">
        <v>685327686</v>
      </c>
      <c r="C214" s="47">
        <v>343417317</v>
      </c>
      <c r="D214" s="47">
        <v>19036870</v>
      </c>
      <c r="E214" s="47">
        <v>11745411</v>
      </c>
    </row>
    <row r="215" spans="1:5">
      <c r="A215" s="54" t="s">
        <v>195</v>
      </c>
      <c r="B215" s="55">
        <v>0</v>
      </c>
      <c r="C215" s="55">
        <v>0</v>
      </c>
      <c r="D215" s="55">
        <v>0</v>
      </c>
      <c r="E215" s="55">
        <v>0</v>
      </c>
    </row>
    <row r="216" spans="1:5">
      <c r="A216" s="46" t="s">
        <v>189</v>
      </c>
      <c r="B216" s="47">
        <v>0</v>
      </c>
      <c r="C216" s="47">
        <v>0</v>
      </c>
      <c r="D216" s="47">
        <v>250000</v>
      </c>
      <c r="E216" s="47">
        <v>0</v>
      </c>
    </row>
    <row r="217" spans="1:5" s="21" customFormat="1">
      <c r="A217" s="54" t="s">
        <v>198</v>
      </c>
      <c r="B217" s="55">
        <v>2913928706</v>
      </c>
      <c r="C217" s="55">
        <v>1780426513</v>
      </c>
      <c r="D217" s="55">
        <v>9838588827</v>
      </c>
      <c r="E217" s="55">
        <v>11543576751</v>
      </c>
    </row>
    <row r="218" spans="1:5">
      <c r="A218" s="46" t="s">
        <v>200</v>
      </c>
      <c r="B218" s="53">
        <v>0</v>
      </c>
      <c r="C218" s="53">
        <v>0</v>
      </c>
      <c r="D218" s="53">
        <v>0</v>
      </c>
      <c r="E218" s="53">
        <v>0</v>
      </c>
    </row>
    <row r="219" spans="1:5">
      <c r="A219" s="54" t="s">
        <v>203</v>
      </c>
      <c r="B219" s="55">
        <v>1235450</v>
      </c>
      <c r="C219" s="55">
        <v>3613295688</v>
      </c>
      <c r="D219" s="55">
        <v>3001723881</v>
      </c>
      <c r="E219" s="55">
        <v>3455433753</v>
      </c>
    </row>
    <row r="220" spans="1:5">
      <c r="A220" s="46" t="s">
        <v>207</v>
      </c>
      <c r="B220" s="47">
        <v>0</v>
      </c>
      <c r="C220" s="47">
        <v>0</v>
      </c>
      <c r="D220" s="47">
        <v>3025342</v>
      </c>
      <c r="E220" s="47">
        <v>17104234</v>
      </c>
    </row>
    <row r="221" spans="1:5">
      <c r="A221" s="54" t="s">
        <v>213</v>
      </c>
      <c r="B221" s="55">
        <v>0</v>
      </c>
      <c r="C221" s="55">
        <v>0</v>
      </c>
      <c r="D221" s="55">
        <v>0</v>
      </c>
      <c r="E221" s="55">
        <v>0</v>
      </c>
    </row>
    <row r="222" spans="1:5">
      <c r="A222" s="46" t="s">
        <v>209</v>
      </c>
      <c r="B222" s="53">
        <v>0</v>
      </c>
      <c r="C222" s="53">
        <v>0</v>
      </c>
      <c r="D222" s="53">
        <v>0</v>
      </c>
      <c r="E222" s="53">
        <v>0</v>
      </c>
    </row>
    <row r="223" spans="1:5">
      <c r="A223" s="54" t="s">
        <v>210</v>
      </c>
      <c r="B223" s="55">
        <v>0</v>
      </c>
      <c r="C223" s="55">
        <v>0</v>
      </c>
      <c r="D223" s="55">
        <v>188487806</v>
      </c>
      <c r="E223" s="55">
        <v>200000</v>
      </c>
    </row>
    <row r="224" spans="1:5">
      <c r="A224" s="46" t="s">
        <v>212</v>
      </c>
      <c r="B224" s="53">
        <v>27579040556</v>
      </c>
      <c r="C224" s="53">
        <v>7798179230</v>
      </c>
      <c r="D224" s="53">
        <v>59798374689</v>
      </c>
      <c r="E224" s="53">
        <v>52741359426</v>
      </c>
    </row>
    <row r="225" spans="1:5">
      <c r="A225" s="54" t="s">
        <v>214</v>
      </c>
      <c r="B225" s="55">
        <v>0</v>
      </c>
      <c r="C225" s="55">
        <v>0</v>
      </c>
      <c r="D225" s="55">
        <v>0</v>
      </c>
      <c r="E225" s="55">
        <v>0</v>
      </c>
    </row>
    <row r="226" spans="1:5">
      <c r="A226" s="46" t="s">
        <v>216</v>
      </c>
      <c r="B226" s="53">
        <v>0</v>
      </c>
      <c r="C226" s="53">
        <v>120802</v>
      </c>
      <c r="D226" s="53">
        <v>0</v>
      </c>
      <c r="E226" s="53">
        <v>0</v>
      </c>
    </row>
    <row r="227" spans="1:5">
      <c r="A227" s="54" t="s">
        <v>219</v>
      </c>
      <c r="B227" s="55">
        <v>0</v>
      </c>
      <c r="C227" s="55">
        <v>12666520</v>
      </c>
      <c r="D227" s="55">
        <v>221255905</v>
      </c>
      <c r="E227" s="55">
        <v>0</v>
      </c>
    </row>
    <row r="228" spans="1:5">
      <c r="A228" s="46" t="s">
        <v>220</v>
      </c>
      <c r="B228" s="53">
        <v>259246922</v>
      </c>
      <c r="C228" s="53">
        <v>10545316</v>
      </c>
      <c r="D228" s="53">
        <v>0</v>
      </c>
      <c r="E228" s="53">
        <v>0</v>
      </c>
    </row>
    <row r="229" spans="1:5">
      <c r="A229" s="74" t="s">
        <v>10</v>
      </c>
      <c r="B229" s="73">
        <v>369657661570</v>
      </c>
      <c r="C229" s="73">
        <v>242280861315.62</v>
      </c>
      <c r="D229" s="73">
        <v>430752823219.19</v>
      </c>
      <c r="E229" s="73">
        <v>526663348115.02002</v>
      </c>
    </row>
    <row r="230" spans="1:5">
      <c r="A230" s="19" t="s">
        <v>252</v>
      </c>
    </row>
  </sheetData>
  <sortState ref="A4:D226">
    <sortCondition ref="A226"/>
  </sortState>
  <pageMargins left="0.70866141732283472" right="0.70866141732283472" top="0.74803149606299213" bottom="0.74803149606299213" header="0.31496062992125984" footer="0.31496062992125984"/>
  <pageSetup paperSize="9" firstPageNumber="222" orientation="portrait" useFirstPageNumber="1" r:id="rId1"/>
  <headerFooter>
    <oddHeader>&amp;L&amp;"Arial,Normal"&amp;8Institut National de la Statistique et de l'Analyse Economique&amp;R&amp;"Arial,Normal"&amp;8Annuaire statistique 2018</oddHeader>
    <oddFooter>&amp;L&amp;"Arial,Normal"&amp;8Echanges extérieurs&amp;R&amp;"Arial,Gras"&amp;8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2:H26"/>
  <sheetViews>
    <sheetView view="pageLayout" topLeftCell="A37" workbookViewId="0">
      <selection activeCell="C25" sqref="C25"/>
    </sheetView>
  </sheetViews>
  <sheetFormatPr baseColWidth="10" defaultRowHeight="15"/>
  <cols>
    <col min="1" max="1" width="7.42578125" style="2" customWidth="1"/>
    <col min="2" max="2" width="17.42578125" style="2" customWidth="1"/>
    <col min="3" max="3" width="18.7109375" style="2" customWidth="1"/>
    <col min="4" max="4" width="17.42578125" style="2" customWidth="1"/>
    <col min="5" max="5" width="16.5703125" style="2" customWidth="1"/>
    <col min="6" max="6" width="13.28515625" style="2" customWidth="1"/>
    <col min="7" max="7" width="2.42578125" style="2" customWidth="1"/>
    <col min="8" max="8" width="0.140625" style="2" customWidth="1"/>
    <col min="9" max="16384" width="11.42578125" style="2"/>
  </cols>
  <sheetData>
    <row r="2" spans="1:8">
      <c r="A2" s="9" t="s">
        <v>288</v>
      </c>
    </row>
    <row r="4" spans="1:8" s="8" customFormat="1" ht="18.75" customHeight="1">
      <c r="A4" s="41" t="s">
        <v>222</v>
      </c>
      <c r="B4" s="45" t="s">
        <v>279</v>
      </c>
      <c r="C4" s="45" t="s">
        <v>245</v>
      </c>
      <c r="D4" s="45" t="s">
        <v>278</v>
      </c>
      <c r="E4" s="45" t="s">
        <v>280</v>
      </c>
      <c r="F4" s="45" t="s">
        <v>246</v>
      </c>
    </row>
    <row r="5" spans="1:8">
      <c r="A5" s="23">
        <v>1998</v>
      </c>
      <c r="B5" s="14">
        <v>377258545169</v>
      </c>
      <c r="C5" s="14">
        <v>2830310899</v>
      </c>
      <c r="D5" s="14">
        <v>137105979471</v>
      </c>
      <c r="E5" s="14">
        <v>-240152565698</v>
      </c>
      <c r="F5" s="22">
        <v>36.340000000000003</v>
      </c>
    </row>
    <row r="6" spans="1:8">
      <c r="A6" s="64">
        <v>1999</v>
      </c>
      <c r="B6" s="15">
        <v>432290639645</v>
      </c>
      <c r="C6" s="15">
        <v>5624797415</v>
      </c>
      <c r="D6" s="15">
        <v>139100141445</v>
      </c>
      <c r="E6" s="15">
        <v>-293190498200</v>
      </c>
      <c r="F6" s="65">
        <v>32.18</v>
      </c>
    </row>
    <row r="7" spans="1:8">
      <c r="A7" s="23">
        <v>2000</v>
      </c>
      <c r="B7" s="14">
        <v>400636230378</v>
      </c>
      <c r="C7" s="14">
        <v>10215459613</v>
      </c>
      <c r="D7" s="14">
        <v>138673921977</v>
      </c>
      <c r="E7" s="14">
        <v>-261962308401</v>
      </c>
      <c r="F7" s="22">
        <v>34.61</v>
      </c>
    </row>
    <row r="8" spans="1:8">
      <c r="A8" s="64">
        <v>2001</v>
      </c>
      <c r="B8" s="15">
        <v>456512911771</v>
      </c>
      <c r="C8" s="15">
        <v>24793548227</v>
      </c>
      <c r="D8" s="15">
        <v>150458408197</v>
      </c>
      <c r="E8" s="15">
        <v>-306054503574</v>
      </c>
      <c r="F8" s="65">
        <v>32.96</v>
      </c>
      <c r="H8" s="3"/>
    </row>
    <row r="9" spans="1:8">
      <c r="A9" s="23">
        <v>2002</v>
      </c>
      <c r="B9" s="14">
        <v>502446787989</v>
      </c>
      <c r="C9" s="14">
        <v>43004648466</v>
      </c>
      <c r="D9" s="14">
        <v>167525320631</v>
      </c>
      <c r="E9" s="14">
        <v>-334921467358</v>
      </c>
      <c r="F9" s="22">
        <v>33.340000000000003</v>
      </c>
    </row>
    <row r="10" spans="1:8">
      <c r="A10" s="64">
        <v>2003</v>
      </c>
      <c r="B10" s="15">
        <v>515053120724</v>
      </c>
      <c r="C10" s="15">
        <v>14610623059</v>
      </c>
      <c r="D10" s="15">
        <v>157846404590</v>
      </c>
      <c r="E10" s="15">
        <v>-357206716134</v>
      </c>
      <c r="F10" s="65">
        <v>30.65</v>
      </c>
    </row>
    <row r="11" spans="1:8">
      <c r="A11" s="23">
        <v>2004</v>
      </c>
      <c r="B11" s="14">
        <v>470968947582</v>
      </c>
      <c r="C11" s="14">
        <v>6375422605</v>
      </c>
      <c r="D11" s="14">
        <v>158732564729</v>
      </c>
      <c r="E11" s="14">
        <v>-312236382853</v>
      </c>
      <c r="F11" s="22">
        <v>33.700000000000003</v>
      </c>
    </row>
    <row r="12" spans="1:8">
      <c r="A12" s="64">
        <v>2005</v>
      </c>
      <c r="B12" s="15">
        <v>473980549076</v>
      </c>
      <c r="C12" s="15">
        <v>11417924033</v>
      </c>
      <c r="D12" s="15">
        <v>153249241299</v>
      </c>
      <c r="E12" s="15">
        <v>-320731307777</v>
      </c>
      <c r="F12" s="65">
        <v>32.33</v>
      </c>
    </row>
    <row r="13" spans="1:8">
      <c r="A13" s="23">
        <v>2006</v>
      </c>
      <c r="B13" s="14">
        <v>526948317003</v>
      </c>
      <c r="C13" s="14">
        <v>8991523036</v>
      </c>
      <c r="D13" s="14">
        <v>116706288944</v>
      </c>
      <c r="E13" s="14">
        <v>-410242028059</v>
      </c>
      <c r="F13" s="22">
        <v>22.15</v>
      </c>
    </row>
    <row r="14" spans="1:8">
      <c r="A14" s="64">
        <v>2007</v>
      </c>
      <c r="B14" s="15">
        <v>781792483153</v>
      </c>
      <c r="C14" s="15">
        <v>4944662376</v>
      </c>
      <c r="D14" s="15">
        <v>130844468498</v>
      </c>
      <c r="E14" s="15">
        <v>-650948014655</v>
      </c>
      <c r="F14" s="65">
        <v>16.739999999999998</v>
      </c>
    </row>
    <row r="15" spans="1:8">
      <c r="A15" s="23">
        <v>2008</v>
      </c>
      <c r="B15" s="14">
        <v>767121956694</v>
      </c>
      <c r="C15" s="14">
        <v>39068962815</v>
      </c>
      <c r="D15" s="14">
        <v>188196716425</v>
      </c>
      <c r="E15" s="48">
        <f>D15-0.843*B15</f>
        <v>-458487093068.04199</v>
      </c>
      <c r="F15" s="22">
        <v>24.53</v>
      </c>
    </row>
    <row r="16" spans="1:8">
      <c r="A16" s="64">
        <v>2009</v>
      </c>
      <c r="B16" s="15">
        <v>743249607436</v>
      </c>
      <c r="C16" s="15">
        <v>27585950352</v>
      </c>
      <c r="D16" s="15">
        <v>212976897273</v>
      </c>
      <c r="E16" s="15">
        <f t="shared" ref="E16:E18" si="0">D16-0.843*B16</f>
        <v>-413582521795.54797</v>
      </c>
      <c r="F16" s="65">
        <v>28.65</v>
      </c>
    </row>
    <row r="17" spans="1:6">
      <c r="A17" s="23">
        <v>2010</v>
      </c>
      <c r="B17" s="11">
        <v>1054043407604.0861</v>
      </c>
      <c r="C17" s="11">
        <v>26709968619</v>
      </c>
      <c r="D17" s="11">
        <v>264902152983</v>
      </c>
      <c r="E17" s="48">
        <f t="shared" si="0"/>
        <v>-623656439627.24451</v>
      </c>
      <c r="F17" s="24">
        <f>(D17/B17)*100</f>
        <v>25.131996564082783</v>
      </c>
    </row>
    <row r="18" spans="1:6">
      <c r="A18" s="64">
        <v>2011</v>
      </c>
      <c r="B18" s="15">
        <v>918653241155.45898</v>
      </c>
      <c r="C18" s="15">
        <v>63257602509</v>
      </c>
      <c r="D18" s="15">
        <v>120775869269</v>
      </c>
      <c r="E18" s="15">
        <f t="shared" si="0"/>
        <v>-653648813025.05188</v>
      </c>
      <c r="F18" s="66">
        <f>(D18/B18)*100</f>
        <v>13.14705743780876</v>
      </c>
    </row>
    <row r="19" spans="1:6">
      <c r="A19" s="23">
        <v>2012</v>
      </c>
      <c r="B19" s="48">
        <v>1125588803118.4651</v>
      </c>
      <c r="C19" s="48">
        <v>85587126155</v>
      </c>
      <c r="D19" s="48">
        <v>149804142646</v>
      </c>
      <c r="E19" s="48">
        <f>D19-B19</f>
        <v>-975784660472.46509</v>
      </c>
      <c r="F19" s="49">
        <f>(D19/B19)*100</f>
        <v>13.308958140927201</v>
      </c>
    </row>
    <row r="20" spans="1:6">
      <c r="A20" s="64">
        <v>2013</v>
      </c>
      <c r="B20" s="15">
        <v>1388025594179.2061</v>
      </c>
      <c r="C20" s="15">
        <v>97237081298</v>
      </c>
      <c r="D20" s="15">
        <v>199173826684</v>
      </c>
      <c r="E20" s="15">
        <f>D20-0.856*B20</f>
        <v>-988976081933.40039</v>
      </c>
      <c r="F20" s="66">
        <f>(D20/B20)*100</f>
        <v>14.349434730832849</v>
      </c>
    </row>
    <row r="21" spans="1:6">
      <c r="A21" s="23">
        <v>2014</v>
      </c>
      <c r="B21" s="48">
        <v>1849473766294.0857</v>
      </c>
      <c r="C21" s="48">
        <v>240986412304</v>
      </c>
      <c r="D21" s="48">
        <v>232731063459</v>
      </c>
      <c r="E21" s="48">
        <f>D21-0.853*B21</f>
        <v>-1344870059189.855</v>
      </c>
      <c r="F21" s="49">
        <f>(D21/B21)*100</f>
        <v>12.583636907991336</v>
      </c>
    </row>
    <row r="22" spans="1:6" ht="13.5" customHeight="1">
      <c r="A22" s="64">
        <v>2015</v>
      </c>
      <c r="B22" s="15">
        <v>1503090082036.5591</v>
      </c>
      <c r="C22" s="15">
        <v>104318325222</v>
      </c>
      <c r="D22" s="15">
        <v>369657661570</v>
      </c>
      <c r="E22" s="15">
        <f>D22-0.853*B22</f>
        <v>-912478178407.18481</v>
      </c>
      <c r="F22" s="15">
        <f t="shared" ref="F22:F24" si="1">(D22/B22)*100</f>
        <v>24.593180807177262</v>
      </c>
    </row>
    <row r="23" spans="1:6">
      <c r="A23" s="23">
        <v>2016</v>
      </c>
      <c r="B23" s="48">
        <v>1484847147389.3799</v>
      </c>
      <c r="C23" s="48">
        <v>22877222532</v>
      </c>
      <c r="D23" s="48">
        <v>242280861315.62</v>
      </c>
      <c r="E23" s="48">
        <f>D23-0.855*B23</f>
        <v>-1027263449702.2997</v>
      </c>
      <c r="F23" s="49">
        <f t="shared" si="1"/>
        <v>16.316889030739087</v>
      </c>
    </row>
    <row r="24" spans="1:6">
      <c r="A24" s="64">
        <v>2017</v>
      </c>
      <c r="B24" s="15">
        <v>1848948325297.2571</v>
      </c>
      <c r="C24" s="15">
        <v>47978981482.190002</v>
      </c>
      <c r="D24" s="15">
        <v>430752823219.19</v>
      </c>
      <c r="E24" s="15">
        <f>D24-0.855*B24</f>
        <v>-1150097994909.9648</v>
      </c>
      <c r="F24" s="15">
        <f t="shared" si="1"/>
        <v>23.297180203775433</v>
      </c>
    </row>
    <row r="25" spans="1:6">
      <c r="A25" s="67">
        <v>2018</v>
      </c>
      <c r="B25" s="48">
        <v>1823251492073.9651</v>
      </c>
      <c r="C25" s="48">
        <v>76462011574.160004</v>
      </c>
      <c r="D25" s="48">
        <v>526663348115.02002</v>
      </c>
      <c r="E25" s="48">
        <f>D25-0.855*B25</f>
        <v>-1032216677608.2202</v>
      </c>
      <c r="F25" s="49">
        <f t="shared" ref="F25" si="2">(D25/B25)*100</f>
        <v>28.885940881141732</v>
      </c>
    </row>
    <row r="26" spans="1:6">
      <c r="A26" s="27" t="s">
        <v>252</v>
      </c>
    </row>
  </sheetData>
  <pageMargins left="0.70866141732283472" right="0.70866141732283472" top="0.74803149606299213" bottom="0.74803149606299213" header="0.31496062992125984" footer="0.31496062992125984"/>
  <pageSetup paperSize="9" scale="93" firstPageNumber="203" orientation="portrait" useFirstPageNumber="1" r:id="rId1"/>
  <headerFooter>
    <oddHeader>&amp;L&amp;"Arial,Normal"&amp;8Institut National de la Statistique et de l'Analyse Economique&amp;R&amp;"Arial,Normal"&amp;8Annuaire statistique 2018</oddHeader>
    <oddFooter>&amp;L&amp;"Arial,Normal"&amp;8Echanges extérieurs&amp;R&amp;"Arial,Gras"&amp;8 227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2:D236"/>
  <sheetViews>
    <sheetView view="pageLayout" topLeftCell="A220" workbookViewId="0">
      <selection activeCell="A232" sqref="A232:A236"/>
    </sheetView>
  </sheetViews>
  <sheetFormatPr baseColWidth="10" defaultRowHeight="15"/>
  <cols>
    <col min="1" max="1" width="29.85546875" customWidth="1"/>
    <col min="2" max="3" width="18.5703125" style="29" customWidth="1"/>
    <col min="4" max="4" width="17.7109375" style="29" customWidth="1"/>
  </cols>
  <sheetData>
    <row r="2" spans="1:4" s="2" customFormat="1">
      <c r="A2" s="9" t="s">
        <v>274</v>
      </c>
      <c r="B2" s="26"/>
      <c r="C2" s="26"/>
      <c r="D2" s="26"/>
    </row>
    <row r="3" spans="1:4" s="2" customFormat="1">
      <c r="A3" s="1"/>
      <c r="B3" s="26"/>
      <c r="C3" s="26"/>
      <c r="D3" s="26"/>
    </row>
    <row r="4" spans="1:4" s="2" customFormat="1" ht="18.75" customHeight="1">
      <c r="A4" s="41" t="s">
        <v>224</v>
      </c>
      <c r="B4" s="45" t="s">
        <v>281</v>
      </c>
      <c r="C4" s="45" t="s">
        <v>282</v>
      </c>
      <c r="D4" s="45" t="s">
        <v>283</v>
      </c>
    </row>
    <row r="5" spans="1:4" s="2" customFormat="1">
      <c r="A5" s="46" t="s">
        <v>13</v>
      </c>
      <c r="B5" s="47">
        <v>34960398</v>
      </c>
      <c r="C5" s="47">
        <v>0</v>
      </c>
      <c r="D5" s="47">
        <f>C5-(0.856*B5)</f>
        <v>-29926100.688000001</v>
      </c>
    </row>
    <row r="6" spans="1:4" s="2" customFormat="1">
      <c r="A6" s="54" t="s">
        <v>218</v>
      </c>
      <c r="B6" s="55">
        <v>14029432315</v>
      </c>
      <c r="C6" s="55">
        <v>1632239842</v>
      </c>
      <c r="D6" s="55">
        <f t="shared" ref="D6:D69" si="0">C6-(0.856*B6)</f>
        <v>-10376954219.639999</v>
      </c>
    </row>
    <row r="7" spans="1:4" s="2" customFormat="1">
      <c r="A7" s="56" t="s">
        <v>15</v>
      </c>
      <c r="B7" s="57">
        <v>40542082</v>
      </c>
      <c r="C7" s="57">
        <v>614918000</v>
      </c>
      <c r="D7" s="57">
        <f t="shared" si="0"/>
        <v>580213977.80799997</v>
      </c>
    </row>
    <row r="8" spans="1:4" s="2" customFormat="1">
      <c r="A8" s="54" t="s">
        <v>61</v>
      </c>
      <c r="B8" s="55">
        <v>165876779.89500001</v>
      </c>
      <c r="C8" s="55">
        <v>190267000</v>
      </c>
      <c r="D8" s="55">
        <f t="shared" si="0"/>
        <v>48276476.409879982</v>
      </c>
    </row>
    <row r="9" spans="1:4" s="2" customFormat="1">
      <c r="A9" s="56" t="s">
        <v>56</v>
      </c>
      <c r="B9" s="57">
        <v>21730477737.909</v>
      </c>
      <c r="C9" s="57">
        <v>818277003</v>
      </c>
      <c r="D9" s="57">
        <f t="shared" si="0"/>
        <v>-17783011940.650105</v>
      </c>
    </row>
    <row r="10" spans="1:4" s="2" customFormat="1">
      <c r="A10" s="54" t="s">
        <v>11</v>
      </c>
      <c r="B10" s="55">
        <v>10515069</v>
      </c>
      <c r="C10" s="55">
        <v>28945000</v>
      </c>
      <c r="D10" s="55">
        <f t="shared" si="0"/>
        <v>19944100.936000001</v>
      </c>
    </row>
    <row r="11" spans="1:4" s="2" customFormat="1">
      <c r="A11" s="46" t="s">
        <v>18</v>
      </c>
      <c r="B11" s="47">
        <v>823676769</v>
      </c>
      <c r="C11" s="47">
        <v>3000000</v>
      </c>
      <c r="D11" s="47">
        <f t="shared" si="0"/>
        <v>-702067314.26399994</v>
      </c>
    </row>
    <row r="12" spans="1:4" s="2" customFormat="1">
      <c r="A12" s="54" t="s">
        <v>253</v>
      </c>
      <c r="B12" s="55">
        <v>0</v>
      </c>
      <c r="C12" s="55">
        <v>0</v>
      </c>
      <c r="D12" s="55">
        <f t="shared" si="0"/>
        <v>0</v>
      </c>
    </row>
    <row r="13" spans="1:4" s="2" customFormat="1">
      <c r="A13" s="56" t="s">
        <v>254</v>
      </c>
      <c r="B13" s="57">
        <v>0</v>
      </c>
      <c r="C13" s="57">
        <v>0</v>
      </c>
      <c r="D13" s="57">
        <f t="shared" si="0"/>
        <v>0</v>
      </c>
    </row>
    <row r="14" spans="1:4" s="2" customFormat="1">
      <c r="A14" s="54" t="s">
        <v>14</v>
      </c>
      <c r="B14" s="55">
        <v>0</v>
      </c>
      <c r="C14" s="55">
        <v>0</v>
      </c>
      <c r="D14" s="55">
        <f t="shared" si="0"/>
        <v>0</v>
      </c>
    </row>
    <row r="15" spans="1:4" s="2" customFormat="1">
      <c r="A15" s="56" t="s">
        <v>17</v>
      </c>
      <c r="B15" s="57">
        <v>0</v>
      </c>
      <c r="C15" s="57">
        <v>0</v>
      </c>
      <c r="D15" s="57">
        <f t="shared" si="0"/>
        <v>0</v>
      </c>
    </row>
    <row r="16" spans="1:4" s="2" customFormat="1">
      <c r="A16" s="54" t="s">
        <v>170</v>
      </c>
      <c r="B16" s="55">
        <v>754599597.329</v>
      </c>
      <c r="C16" s="55">
        <v>4000000</v>
      </c>
      <c r="D16" s="55">
        <f t="shared" si="0"/>
        <v>-641937255.31362402</v>
      </c>
    </row>
    <row r="17" spans="1:4" s="2" customFormat="1">
      <c r="A17" s="46" t="s">
        <v>19</v>
      </c>
      <c r="B17" s="47">
        <v>655163124.977</v>
      </c>
      <c r="C17" s="47">
        <v>0</v>
      </c>
      <c r="D17" s="47">
        <f t="shared" si="0"/>
        <v>-560819634.98031199</v>
      </c>
    </row>
    <row r="18" spans="1:4" s="2" customFormat="1">
      <c r="A18" s="54" t="s">
        <v>16</v>
      </c>
      <c r="B18" s="55">
        <v>52464839</v>
      </c>
      <c r="C18" s="55">
        <v>2500000</v>
      </c>
      <c r="D18" s="55">
        <f t="shared" si="0"/>
        <v>-42409902.184</v>
      </c>
    </row>
    <row r="19" spans="1:4" s="2" customFormat="1">
      <c r="A19" s="46" t="s">
        <v>23</v>
      </c>
      <c r="B19" s="47">
        <v>1517611</v>
      </c>
      <c r="C19" s="47">
        <v>96622000</v>
      </c>
      <c r="D19" s="47">
        <f t="shared" si="0"/>
        <v>95322924.983999997</v>
      </c>
    </row>
    <row r="20" spans="1:4" s="2" customFormat="1">
      <c r="A20" s="54" t="s">
        <v>22</v>
      </c>
      <c r="B20" s="55">
        <v>959928579</v>
      </c>
      <c r="C20" s="55">
        <v>0</v>
      </c>
      <c r="D20" s="55">
        <f t="shared" si="0"/>
        <v>-821698863.62399995</v>
      </c>
    </row>
    <row r="21" spans="1:4" s="2" customFormat="1">
      <c r="A21" s="46" t="s">
        <v>21</v>
      </c>
      <c r="B21" s="47">
        <v>870969217</v>
      </c>
      <c r="C21" s="47">
        <v>27861808</v>
      </c>
      <c r="D21" s="47">
        <f t="shared" si="0"/>
        <v>-717687841.75199997</v>
      </c>
    </row>
    <row r="22" spans="1:4" s="2" customFormat="1">
      <c r="A22" s="54" t="s">
        <v>256</v>
      </c>
      <c r="B22" s="55">
        <v>0</v>
      </c>
      <c r="C22" s="55">
        <v>0</v>
      </c>
      <c r="D22" s="55">
        <f t="shared" si="0"/>
        <v>0</v>
      </c>
    </row>
    <row r="23" spans="1:4" s="2" customFormat="1">
      <c r="A23" s="56" t="s">
        <v>29</v>
      </c>
      <c r="B23" s="57">
        <v>0</v>
      </c>
      <c r="C23" s="57">
        <v>0</v>
      </c>
      <c r="D23" s="57">
        <f t="shared" si="0"/>
        <v>0</v>
      </c>
    </row>
    <row r="24" spans="1:4" s="2" customFormat="1">
      <c r="A24" s="54" t="s">
        <v>25</v>
      </c>
      <c r="B24" s="55">
        <v>99928782</v>
      </c>
      <c r="C24" s="55">
        <v>8662795321</v>
      </c>
      <c r="D24" s="55">
        <f t="shared" si="0"/>
        <v>8577256283.6079998</v>
      </c>
    </row>
    <row r="25" spans="1:4" s="2" customFormat="1">
      <c r="A25" s="46" t="s">
        <v>255</v>
      </c>
      <c r="B25" s="47">
        <v>0</v>
      </c>
      <c r="C25" s="47">
        <v>0</v>
      </c>
      <c r="D25" s="47">
        <f t="shared" si="0"/>
        <v>0</v>
      </c>
    </row>
    <row r="26" spans="1:4" s="2" customFormat="1">
      <c r="A26" s="54" t="s">
        <v>37</v>
      </c>
      <c r="B26" s="55">
        <v>35102376</v>
      </c>
      <c r="C26" s="55">
        <v>0</v>
      </c>
      <c r="D26" s="55">
        <f t="shared" si="0"/>
        <v>-30047633.855999999</v>
      </c>
    </row>
    <row r="27" spans="1:4" s="2" customFormat="1">
      <c r="A27" s="46" t="s">
        <v>26</v>
      </c>
      <c r="B27" s="47">
        <v>58004123493.224998</v>
      </c>
      <c r="C27" s="47">
        <v>598994762</v>
      </c>
      <c r="D27" s="47">
        <f t="shared" si="0"/>
        <v>-49052534948.2006</v>
      </c>
    </row>
    <row r="28" spans="1:4" s="2" customFormat="1">
      <c r="A28" s="54" t="s">
        <v>38</v>
      </c>
      <c r="B28" s="55">
        <v>9821056</v>
      </c>
      <c r="C28" s="55">
        <v>0</v>
      </c>
      <c r="D28" s="55">
        <f t="shared" si="0"/>
        <v>-8406823.9360000007</v>
      </c>
    </row>
    <row r="29" spans="1:4" s="2" customFormat="1">
      <c r="A29" s="56" t="s">
        <v>31</v>
      </c>
      <c r="B29" s="57">
        <v>3096283</v>
      </c>
      <c r="C29" s="57">
        <v>0</v>
      </c>
      <c r="D29" s="57">
        <f t="shared" si="0"/>
        <v>-2650418.2480000001</v>
      </c>
    </row>
    <row r="30" spans="1:4" s="2" customFormat="1">
      <c r="A30" s="54" t="s">
        <v>32</v>
      </c>
      <c r="B30" s="55">
        <v>0</v>
      </c>
      <c r="C30" s="55">
        <v>0</v>
      </c>
      <c r="D30" s="55">
        <f t="shared" si="0"/>
        <v>0</v>
      </c>
    </row>
    <row r="31" spans="1:4" s="2" customFormat="1">
      <c r="A31" s="46" t="s">
        <v>34</v>
      </c>
      <c r="B31" s="47">
        <v>21000000</v>
      </c>
      <c r="C31" s="47">
        <v>0</v>
      </c>
      <c r="D31" s="47">
        <f t="shared" si="0"/>
        <v>-17976000</v>
      </c>
    </row>
    <row r="32" spans="1:4" s="2" customFormat="1">
      <c r="A32" s="54" t="s">
        <v>24</v>
      </c>
      <c r="B32" s="55">
        <v>404387</v>
      </c>
      <c r="C32" s="55">
        <v>0</v>
      </c>
      <c r="D32" s="55">
        <f t="shared" si="0"/>
        <v>-346155.272</v>
      </c>
    </row>
    <row r="33" spans="1:4" s="2" customFormat="1">
      <c r="A33" s="46" t="s">
        <v>36</v>
      </c>
      <c r="B33" s="47">
        <v>69135000</v>
      </c>
      <c r="C33" s="47">
        <v>0</v>
      </c>
      <c r="D33" s="47">
        <f t="shared" si="0"/>
        <v>-59179560</v>
      </c>
    </row>
    <row r="34" spans="1:4" s="2" customFormat="1">
      <c r="A34" s="54" t="s">
        <v>257</v>
      </c>
      <c r="B34" s="55">
        <v>0</v>
      </c>
      <c r="C34" s="55">
        <v>0</v>
      </c>
      <c r="D34" s="55">
        <f t="shared" si="0"/>
        <v>0</v>
      </c>
    </row>
    <row r="35" spans="1:4" s="2" customFormat="1">
      <c r="A35" s="56" t="s">
        <v>35</v>
      </c>
      <c r="B35" s="57">
        <v>37960810590.734001</v>
      </c>
      <c r="C35" s="57">
        <v>64622408</v>
      </c>
      <c r="D35" s="57">
        <f t="shared" si="0"/>
        <v>-32429831457.668304</v>
      </c>
    </row>
    <row r="36" spans="1:4" s="2" customFormat="1">
      <c r="A36" s="54" t="s">
        <v>33</v>
      </c>
      <c r="B36" s="55">
        <v>96341</v>
      </c>
      <c r="C36" s="55">
        <v>0</v>
      </c>
      <c r="D36" s="55">
        <f t="shared" si="0"/>
        <v>-82467.895999999993</v>
      </c>
    </row>
    <row r="37" spans="1:4" s="2" customFormat="1">
      <c r="A37" s="46" t="s">
        <v>28</v>
      </c>
      <c r="B37" s="47">
        <v>41742819</v>
      </c>
      <c r="C37" s="47">
        <v>212910000</v>
      </c>
      <c r="D37" s="47">
        <f t="shared" si="0"/>
        <v>177178146.93599999</v>
      </c>
    </row>
    <row r="38" spans="1:4" s="2" customFormat="1">
      <c r="A38" s="54" t="s">
        <v>27</v>
      </c>
      <c r="B38" s="55">
        <v>374261596</v>
      </c>
      <c r="C38" s="55">
        <v>3245443403</v>
      </c>
      <c r="D38" s="55">
        <f t="shared" si="0"/>
        <v>2925075476.8239999</v>
      </c>
    </row>
    <row r="39" spans="1:4" s="2" customFormat="1">
      <c r="A39" s="46" t="s">
        <v>30</v>
      </c>
      <c r="B39" s="47">
        <v>277002</v>
      </c>
      <c r="C39" s="47">
        <v>18388828</v>
      </c>
      <c r="D39" s="47">
        <f t="shared" si="0"/>
        <v>18151714.287999999</v>
      </c>
    </row>
    <row r="40" spans="1:4" s="2" customFormat="1">
      <c r="A40" s="54" t="s">
        <v>115</v>
      </c>
      <c r="B40" s="55">
        <v>238763</v>
      </c>
      <c r="C40" s="55">
        <v>135531</v>
      </c>
      <c r="D40" s="55">
        <f t="shared" si="0"/>
        <v>-68850.127999999997</v>
      </c>
    </row>
    <row r="41" spans="1:4" s="2" customFormat="1">
      <c r="A41" s="46" t="s">
        <v>109</v>
      </c>
      <c r="B41" s="47">
        <v>7357763</v>
      </c>
      <c r="C41" s="47">
        <v>3006966</v>
      </c>
      <c r="D41" s="47">
        <f t="shared" si="0"/>
        <v>-3291279.1279999996</v>
      </c>
    </row>
    <row r="42" spans="1:4" s="2" customFormat="1">
      <c r="A42" s="54" t="s">
        <v>47</v>
      </c>
      <c r="B42" s="55">
        <v>4822843237</v>
      </c>
      <c r="C42" s="55">
        <v>375963063</v>
      </c>
      <c r="D42" s="55">
        <f t="shared" si="0"/>
        <v>-3752390747.8719997</v>
      </c>
    </row>
    <row r="43" spans="1:4" s="2" customFormat="1">
      <c r="A43" s="56" t="s">
        <v>39</v>
      </c>
      <c r="B43" s="57">
        <v>7045373541</v>
      </c>
      <c r="C43" s="57">
        <v>2452000</v>
      </c>
      <c r="D43" s="57">
        <f t="shared" si="0"/>
        <v>-6028387751.0959997</v>
      </c>
    </row>
    <row r="44" spans="1:4" s="2" customFormat="1">
      <c r="A44" s="54" t="s">
        <v>53</v>
      </c>
      <c r="B44" s="55">
        <v>0</v>
      </c>
      <c r="C44" s="55">
        <v>0</v>
      </c>
      <c r="D44" s="55">
        <f t="shared" si="0"/>
        <v>0</v>
      </c>
    </row>
    <row r="45" spans="1:4" s="2" customFormat="1">
      <c r="A45" s="46" t="s">
        <v>41</v>
      </c>
      <c r="B45" s="47">
        <v>0</v>
      </c>
      <c r="C45" s="47">
        <v>132120272</v>
      </c>
      <c r="D45" s="47">
        <f t="shared" si="0"/>
        <v>132120272</v>
      </c>
    </row>
    <row r="46" spans="1:4" s="2" customFormat="1">
      <c r="A46" s="54" t="s">
        <v>46</v>
      </c>
      <c r="B46" s="55">
        <v>206975064</v>
      </c>
      <c r="C46" s="55">
        <v>0</v>
      </c>
      <c r="D46" s="55">
        <f t="shared" si="0"/>
        <v>-177170654.78400001</v>
      </c>
    </row>
    <row r="47" spans="1:4" s="2" customFormat="1">
      <c r="A47" s="56" t="s">
        <v>48</v>
      </c>
      <c r="B47" s="57">
        <v>139640570816.73199</v>
      </c>
      <c r="C47" s="57">
        <v>59335878818</v>
      </c>
      <c r="D47" s="57">
        <f t="shared" si="0"/>
        <v>-60196449801.122589</v>
      </c>
    </row>
    <row r="48" spans="1:4" s="2" customFormat="1">
      <c r="A48" s="54" t="s">
        <v>54</v>
      </c>
      <c r="B48" s="55">
        <v>241870378.979</v>
      </c>
      <c r="C48" s="55">
        <v>0</v>
      </c>
      <c r="D48" s="55">
        <f t="shared" si="0"/>
        <v>-207041044.40602401</v>
      </c>
    </row>
    <row r="49" spans="1:4" s="2" customFormat="1">
      <c r="A49" s="46" t="s">
        <v>258</v>
      </c>
      <c r="B49" s="47">
        <v>0</v>
      </c>
      <c r="C49" s="47">
        <v>0</v>
      </c>
      <c r="D49" s="47">
        <f t="shared" si="0"/>
        <v>0</v>
      </c>
    </row>
    <row r="50" spans="1:4" s="2" customFormat="1">
      <c r="A50" s="54" t="s">
        <v>49</v>
      </c>
      <c r="B50" s="55">
        <v>59163155</v>
      </c>
      <c r="C50" s="55">
        <v>6120000</v>
      </c>
      <c r="D50" s="55">
        <f t="shared" si="0"/>
        <v>-44523660.68</v>
      </c>
    </row>
    <row r="51" spans="1:4" s="2" customFormat="1">
      <c r="A51" s="46" t="s">
        <v>260</v>
      </c>
      <c r="B51" s="47">
        <v>0</v>
      </c>
      <c r="C51" s="47">
        <v>0</v>
      </c>
      <c r="D51" s="47">
        <f t="shared" si="0"/>
        <v>0</v>
      </c>
    </row>
    <row r="52" spans="1:4" s="2" customFormat="1">
      <c r="A52" s="54" t="s">
        <v>42</v>
      </c>
      <c r="B52" s="55">
        <v>639973468</v>
      </c>
      <c r="C52" s="55">
        <v>100363511</v>
      </c>
      <c r="D52" s="55">
        <f t="shared" si="0"/>
        <v>-447453777.60800004</v>
      </c>
    </row>
    <row r="53" spans="1:4" s="2" customFormat="1">
      <c r="A53" s="56" t="s">
        <v>40</v>
      </c>
      <c r="B53" s="57">
        <v>14723775</v>
      </c>
      <c r="C53" s="57">
        <v>176544456</v>
      </c>
      <c r="D53" s="57">
        <f t="shared" si="0"/>
        <v>163940904.59999999</v>
      </c>
    </row>
    <row r="54" spans="1:4" s="2" customFormat="1">
      <c r="A54" s="54" t="s">
        <v>45</v>
      </c>
      <c r="B54" s="55">
        <v>325053</v>
      </c>
      <c r="C54" s="55">
        <v>0</v>
      </c>
      <c r="D54" s="55">
        <f t="shared" si="0"/>
        <v>-278245.36800000002</v>
      </c>
    </row>
    <row r="55" spans="1:4" s="2" customFormat="1">
      <c r="A55" s="46" t="s">
        <v>112</v>
      </c>
      <c r="B55" s="47">
        <v>471931777</v>
      </c>
      <c r="C55" s="47">
        <v>0</v>
      </c>
      <c r="D55" s="47">
        <f t="shared" si="0"/>
        <v>-403973601.11199999</v>
      </c>
    </row>
    <row r="56" spans="1:4" s="2" customFormat="1">
      <c r="A56" s="54" t="s">
        <v>113</v>
      </c>
      <c r="B56" s="55">
        <v>3109557960.9299998</v>
      </c>
      <c r="C56" s="55">
        <v>514576000</v>
      </c>
      <c r="D56" s="55">
        <f t="shared" si="0"/>
        <v>-2147205614.5560799</v>
      </c>
    </row>
    <row r="57" spans="1:4" s="2" customFormat="1">
      <c r="A57" s="56" t="s">
        <v>50</v>
      </c>
      <c r="B57" s="57">
        <v>2493000</v>
      </c>
      <c r="C57" s="57">
        <v>0</v>
      </c>
      <c r="D57" s="57">
        <f t="shared" si="0"/>
        <v>-2134008</v>
      </c>
    </row>
    <row r="58" spans="1:4" s="2" customFormat="1">
      <c r="A58" s="54" t="s">
        <v>44</v>
      </c>
      <c r="B58" s="55">
        <v>24981441942.438999</v>
      </c>
      <c r="C58" s="55">
        <v>6537530173</v>
      </c>
      <c r="D58" s="55">
        <f t="shared" si="0"/>
        <v>-14846584129.727783</v>
      </c>
    </row>
    <row r="59" spans="1:4" s="2" customFormat="1">
      <c r="A59" s="46" t="s">
        <v>94</v>
      </c>
      <c r="B59" s="47">
        <v>35966452</v>
      </c>
      <c r="C59" s="47">
        <v>1584304</v>
      </c>
      <c r="D59" s="47">
        <f t="shared" si="0"/>
        <v>-29202978.912</v>
      </c>
    </row>
    <row r="60" spans="1:4" s="2" customFormat="1">
      <c r="A60" s="54" t="s">
        <v>52</v>
      </c>
      <c r="B60" s="55">
        <v>14039952</v>
      </c>
      <c r="C60" s="55">
        <v>0</v>
      </c>
      <c r="D60" s="55">
        <f t="shared" si="0"/>
        <v>-12018198.912</v>
      </c>
    </row>
    <row r="61" spans="1:4" s="2" customFormat="1">
      <c r="A61" s="56" t="s">
        <v>58</v>
      </c>
      <c r="B61" s="57">
        <v>5746927708</v>
      </c>
      <c r="C61" s="57">
        <v>5392114532</v>
      </c>
      <c r="D61" s="57">
        <f t="shared" si="0"/>
        <v>472744413.95199966</v>
      </c>
    </row>
    <row r="62" spans="1:4" s="2" customFormat="1">
      <c r="A62" s="54" t="s">
        <v>57</v>
      </c>
      <c r="B62" s="55">
        <v>1451101</v>
      </c>
      <c r="C62" s="55">
        <v>0</v>
      </c>
      <c r="D62" s="55">
        <f t="shared" si="0"/>
        <v>-1242142.456</v>
      </c>
    </row>
    <row r="63" spans="1:4" s="2" customFormat="1">
      <c r="A63" s="56" t="s">
        <v>60</v>
      </c>
      <c r="B63" s="57">
        <v>8081863</v>
      </c>
      <c r="C63" s="57">
        <v>0</v>
      </c>
      <c r="D63" s="57">
        <f t="shared" si="0"/>
        <v>-6918074.7280000001</v>
      </c>
    </row>
    <row r="64" spans="1:4" s="2" customFormat="1">
      <c r="A64" s="54" t="s">
        <v>59</v>
      </c>
      <c r="B64" s="55">
        <v>0</v>
      </c>
      <c r="C64" s="55">
        <v>0</v>
      </c>
      <c r="D64" s="55">
        <f t="shared" si="0"/>
        <v>0</v>
      </c>
    </row>
    <row r="65" spans="1:4" s="2" customFormat="1">
      <c r="A65" s="56" t="s">
        <v>64</v>
      </c>
      <c r="B65" s="57">
        <v>2846608181.71</v>
      </c>
      <c r="C65" s="57">
        <v>6772235291</v>
      </c>
      <c r="D65" s="57">
        <f t="shared" si="0"/>
        <v>4335538687.4562397</v>
      </c>
    </row>
    <row r="66" spans="1:4" s="2" customFormat="1">
      <c r="A66" s="54" t="s">
        <v>186</v>
      </c>
      <c r="B66" s="55">
        <v>13590042</v>
      </c>
      <c r="C66" s="55">
        <v>209593000</v>
      </c>
      <c r="D66" s="55">
        <f t="shared" si="0"/>
        <v>197959924.04800001</v>
      </c>
    </row>
    <row r="67" spans="1:4" s="2" customFormat="1">
      <c r="A67" s="56" t="s">
        <v>12</v>
      </c>
      <c r="B67" s="57">
        <v>20872548397.84</v>
      </c>
      <c r="C67" s="57">
        <v>206969270</v>
      </c>
      <c r="D67" s="57">
        <f t="shared" si="0"/>
        <v>-17659932158.551041</v>
      </c>
    </row>
    <row r="68" spans="1:4" s="2" customFormat="1">
      <c r="A68" s="54" t="s">
        <v>62</v>
      </c>
      <c r="B68" s="55">
        <v>20688538</v>
      </c>
      <c r="C68" s="55">
        <v>60000</v>
      </c>
      <c r="D68" s="55">
        <f t="shared" si="0"/>
        <v>-17649388.528000001</v>
      </c>
    </row>
    <row r="69" spans="1:4" s="2" customFormat="1">
      <c r="A69" s="56" t="s">
        <v>66</v>
      </c>
      <c r="B69" s="57">
        <v>0</v>
      </c>
      <c r="C69" s="57">
        <v>0</v>
      </c>
      <c r="D69" s="57">
        <f t="shared" si="0"/>
        <v>0</v>
      </c>
    </row>
    <row r="70" spans="1:4" s="2" customFormat="1">
      <c r="A70" s="54" t="s">
        <v>67</v>
      </c>
      <c r="B70" s="55">
        <v>22496971275.041</v>
      </c>
      <c r="C70" s="55">
        <v>1067603773</v>
      </c>
      <c r="D70" s="55">
        <f t="shared" ref="D70:D133" si="1">C70-(0.856*B70)</f>
        <v>-18189803638.435097</v>
      </c>
    </row>
    <row r="71" spans="1:4" s="2" customFormat="1">
      <c r="A71" s="46" t="s">
        <v>63</v>
      </c>
      <c r="B71" s="47">
        <v>355360874</v>
      </c>
      <c r="C71" s="47">
        <v>0</v>
      </c>
      <c r="D71" s="47">
        <f t="shared" si="1"/>
        <v>-304188908.14399999</v>
      </c>
    </row>
    <row r="72" spans="1:4" s="2" customFormat="1">
      <c r="A72" s="54" t="s">
        <v>206</v>
      </c>
      <c r="B72" s="55">
        <v>80838075744.975998</v>
      </c>
      <c r="C72" s="55">
        <v>1615446325</v>
      </c>
      <c r="D72" s="55">
        <f t="shared" si="1"/>
        <v>-67581946512.699448</v>
      </c>
    </row>
    <row r="73" spans="1:4" s="2" customFormat="1">
      <c r="A73" s="56" t="s">
        <v>68</v>
      </c>
      <c r="B73" s="57">
        <v>14322992</v>
      </c>
      <c r="C73" s="57">
        <v>0</v>
      </c>
      <c r="D73" s="57">
        <f t="shared" si="1"/>
        <v>-12260481.151999999</v>
      </c>
    </row>
    <row r="74" spans="1:4" s="2" customFormat="1">
      <c r="A74" s="54" t="s">
        <v>71</v>
      </c>
      <c r="B74" s="55">
        <v>20712474</v>
      </c>
      <c r="C74" s="55">
        <v>0</v>
      </c>
      <c r="D74" s="55">
        <f t="shared" si="1"/>
        <v>-17729877.743999999</v>
      </c>
    </row>
    <row r="75" spans="1:4" s="2" customFormat="1">
      <c r="A75" s="46" t="s">
        <v>73</v>
      </c>
      <c r="B75" s="47">
        <v>0</v>
      </c>
      <c r="C75" s="47">
        <v>0</v>
      </c>
      <c r="D75" s="47">
        <f t="shared" si="1"/>
        <v>0</v>
      </c>
    </row>
    <row r="76" spans="1:4" s="2" customFormat="1">
      <c r="A76" s="54" t="s">
        <v>70</v>
      </c>
      <c r="B76" s="55">
        <v>9836067</v>
      </c>
      <c r="C76" s="55">
        <v>0</v>
      </c>
      <c r="D76" s="55">
        <f t="shared" si="1"/>
        <v>-8419673.352</v>
      </c>
    </row>
    <row r="77" spans="1:4" s="2" customFormat="1">
      <c r="A77" s="46" t="s">
        <v>69</v>
      </c>
      <c r="B77" s="47">
        <v>1244143297</v>
      </c>
      <c r="C77" s="47">
        <v>0</v>
      </c>
      <c r="D77" s="47">
        <f t="shared" si="1"/>
        <v>-1064986662.232</v>
      </c>
    </row>
    <row r="78" spans="1:4" s="2" customFormat="1">
      <c r="A78" s="54" t="s">
        <v>74</v>
      </c>
      <c r="B78" s="55">
        <v>170887588602.298</v>
      </c>
      <c r="C78" s="55">
        <v>1586103445</v>
      </c>
      <c r="D78" s="55">
        <f t="shared" si="1"/>
        <v>-144693672398.56708</v>
      </c>
    </row>
    <row r="79" spans="1:4" s="2" customFormat="1">
      <c r="A79" s="46" t="s">
        <v>75</v>
      </c>
      <c r="B79" s="47">
        <v>132383798</v>
      </c>
      <c r="C79" s="47">
        <v>388365975</v>
      </c>
      <c r="D79" s="47">
        <f t="shared" si="1"/>
        <v>275045443.912</v>
      </c>
    </row>
    <row r="80" spans="1:4" s="2" customFormat="1">
      <c r="A80" s="54" t="s">
        <v>81</v>
      </c>
      <c r="B80" s="55">
        <v>57089578</v>
      </c>
      <c r="C80" s="55">
        <v>8000000</v>
      </c>
      <c r="D80" s="55">
        <f t="shared" si="1"/>
        <v>-40868678.767999999</v>
      </c>
    </row>
    <row r="81" spans="1:4" s="2" customFormat="1">
      <c r="A81" s="56" t="s">
        <v>78</v>
      </c>
      <c r="B81" s="57">
        <v>81682113</v>
      </c>
      <c r="C81" s="57">
        <v>0</v>
      </c>
      <c r="D81" s="57">
        <f t="shared" si="1"/>
        <v>-69919888.728</v>
      </c>
    </row>
    <row r="82" spans="1:4" s="2" customFormat="1" ht="24.75">
      <c r="A82" s="54" t="s">
        <v>86</v>
      </c>
      <c r="B82" s="55">
        <v>2214766</v>
      </c>
      <c r="C82" s="55">
        <v>0</v>
      </c>
      <c r="D82" s="55">
        <f t="shared" si="1"/>
        <v>-1895839.696</v>
      </c>
    </row>
    <row r="83" spans="1:4" s="2" customFormat="1">
      <c r="A83" s="46" t="s">
        <v>79</v>
      </c>
      <c r="B83" s="47">
        <v>13422798411.827</v>
      </c>
      <c r="C83" s="47">
        <v>8270552999</v>
      </c>
      <c r="D83" s="47">
        <f t="shared" si="1"/>
        <v>-3219362441.5239124</v>
      </c>
    </row>
    <row r="84" spans="1:4" s="2" customFormat="1">
      <c r="A84" s="54" t="s">
        <v>80</v>
      </c>
      <c r="B84" s="55">
        <v>0</v>
      </c>
      <c r="C84" s="55">
        <v>0</v>
      </c>
      <c r="D84" s="55">
        <f t="shared" si="1"/>
        <v>0</v>
      </c>
    </row>
    <row r="85" spans="1:4" s="2" customFormat="1">
      <c r="A85" s="56" t="s">
        <v>85</v>
      </c>
      <c r="B85" s="57">
        <v>5757949432</v>
      </c>
      <c r="C85" s="57">
        <v>1598569</v>
      </c>
      <c r="D85" s="57">
        <f t="shared" si="1"/>
        <v>-4927206144.7919998</v>
      </c>
    </row>
    <row r="86" spans="1:4" s="2" customFormat="1">
      <c r="A86" s="54" t="s">
        <v>77</v>
      </c>
      <c r="B86" s="55">
        <v>58750564</v>
      </c>
      <c r="C86" s="55">
        <v>28009364</v>
      </c>
      <c r="D86" s="55">
        <f t="shared" si="1"/>
        <v>-22281118.784000002</v>
      </c>
    </row>
    <row r="87" spans="1:4" s="2" customFormat="1">
      <c r="A87" s="46" t="s">
        <v>259</v>
      </c>
      <c r="B87" s="47">
        <v>0</v>
      </c>
      <c r="C87" s="47">
        <v>0</v>
      </c>
      <c r="D87" s="47">
        <f t="shared" si="1"/>
        <v>0</v>
      </c>
    </row>
    <row r="88" spans="1:4" s="2" customFormat="1">
      <c r="A88" s="54" t="s">
        <v>83</v>
      </c>
      <c r="B88" s="55">
        <v>0</v>
      </c>
      <c r="C88" s="55">
        <v>1000000</v>
      </c>
      <c r="D88" s="55">
        <f t="shared" si="1"/>
        <v>1000000</v>
      </c>
    </row>
    <row r="89" spans="1:4" s="2" customFormat="1">
      <c r="A89" s="46" t="s">
        <v>88</v>
      </c>
      <c r="B89" s="47">
        <v>10000</v>
      </c>
      <c r="C89" s="47">
        <v>55820000</v>
      </c>
      <c r="D89" s="47">
        <f t="shared" si="1"/>
        <v>55811440</v>
      </c>
    </row>
    <row r="90" spans="1:4" s="2" customFormat="1">
      <c r="A90" s="54" t="s">
        <v>87</v>
      </c>
      <c r="B90" s="55">
        <v>1847581036.675</v>
      </c>
      <c r="C90" s="55">
        <v>0</v>
      </c>
      <c r="D90" s="55">
        <f t="shared" si="1"/>
        <v>-1581529367.3938</v>
      </c>
    </row>
    <row r="91" spans="1:4" s="2" customFormat="1">
      <c r="A91" s="46" t="s">
        <v>82</v>
      </c>
      <c r="B91" s="47">
        <v>2200185697</v>
      </c>
      <c r="C91" s="47">
        <v>60038980</v>
      </c>
      <c r="D91" s="47">
        <f t="shared" si="1"/>
        <v>-1823319976.632</v>
      </c>
    </row>
    <row r="92" spans="1:4" s="2" customFormat="1">
      <c r="A92" s="54" t="s">
        <v>84</v>
      </c>
      <c r="B92" s="55">
        <v>3382315424</v>
      </c>
      <c r="C92" s="55">
        <v>164244471</v>
      </c>
      <c r="D92" s="55">
        <f t="shared" si="1"/>
        <v>-2731017531.9439998</v>
      </c>
    </row>
    <row r="93" spans="1:4" s="2" customFormat="1">
      <c r="A93" s="56" t="s">
        <v>89</v>
      </c>
      <c r="B93" s="57">
        <v>884638120</v>
      </c>
      <c r="C93" s="57">
        <v>0</v>
      </c>
      <c r="D93" s="57">
        <f t="shared" si="1"/>
        <v>-757250230.72000003</v>
      </c>
    </row>
    <row r="94" spans="1:4" s="2" customFormat="1">
      <c r="A94" s="54" t="s">
        <v>90</v>
      </c>
      <c r="B94" s="55">
        <v>0</v>
      </c>
      <c r="C94" s="55">
        <v>0</v>
      </c>
      <c r="D94" s="55">
        <f t="shared" si="1"/>
        <v>0</v>
      </c>
    </row>
    <row r="95" spans="1:4" s="2" customFormat="1">
      <c r="A95" s="56" t="s">
        <v>95</v>
      </c>
      <c r="B95" s="57">
        <v>2000000</v>
      </c>
      <c r="C95" s="57">
        <v>4289106</v>
      </c>
      <c r="D95" s="57">
        <f t="shared" si="1"/>
        <v>2577106</v>
      </c>
    </row>
    <row r="96" spans="1:4" s="2" customFormat="1">
      <c r="A96" s="54" t="s">
        <v>92</v>
      </c>
      <c r="B96" s="55">
        <v>44477330</v>
      </c>
      <c r="C96" s="55">
        <v>0</v>
      </c>
      <c r="D96" s="55">
        <f t="shared" si="1"/>
        <v>-38072594.479999997</v>
      </c>
    </row>
    <row r="97" spans="1:4" s="2" customFormat="1">
      <c r="A97" s="56" t="s">
        <v>93</v>
      </c>
      <c r="B97" s="57">
        <v>155241</v>
      </c>
      <c r="C97" s="57">
        <v>0</v>
      </c>
      <c r="D97" s="57">
        <f t="shared" si="1"/>
        <v>-132886.296</v>
      </c>
    </row>
    <row r="98" spans="1:4" s="2" customFormat="1">
      <c r="A98" s="54" t="s">
        <v>91</v>
      </c>
      <c r="B98" s="55">
        <v>10187548040.452999</v>
      </c>
      <c r="C98" s="55">
        <v>9918101</v>
      </c>
      <c r="D98" s="55">
        <f t="shared" si="1"/>
        <v>-8710623021.6277676</v>
      </c>
    </row>
    <row r="99" spans="1:4" s="2" customFormat="1">
      <c r="A99" s="46" t="s">
        <v>96</v>
      </c>
      <c r="B99" s="47">
        <v>105319352</v>
      </c>
      <c r="C99" s="47">
        <v>22974619</v>
      </c>
      <c r="D99" s="47">
        <f t="shared" si="1"/>
        <v>-67178746.311999992</v>
      </c>
    </row>
    <row r="100" spans="1:4" s="2" customFormat="1">
      <c r="A100" s="54" t="s">
        <v>99</v>
      </c>
      <c r="B100" s="55">
        <v>67433</v>
      </c>
      <c r="C100" s="55">
        <v>0</v>
      </c>
      <c r="D100" s="55">
        <f t="shared" si="1"/>
        <v>-57722.648000000001</v>
      </c>
    </row>
    <row r="101" spans="1:4" s="2" customFormat="1">
      <c r="A101" s="46" t="s">
        <v>205</v>
      </c>
      <c r="B101" s="53">
        <v>145427077</v>
      </c>
      <c r="C101" s="53">
        <v>0</v>
      </c>
      <c r="D101" s="53">
        <f t="shared" si="1"/>
        <v>-124485577.912</v>
      </c>
    </row>
    <row r="102" spans="1:4" s="2" customFormat="1">
      <c r="A102" s="54" t="s">
        <v>211</v>
      </c>
      <c r="B102" s="55">
        <v>2260438</v>
      </c>
      <c r="C102" s="55">
        <v>0</v>
      </c>
      <c r="D102" s="55">
        <f t="shared" si="1"/>
        <v>-1934934.9280000001</v>
      </c>
    </row>
    <row r="103" spans="1:4" s="2" customFormat="1">
      <c r="A103" s="56" t="s">
        <v>265</v>
      </c>
      <c r="B103" s="57">
        <v>0</v>
      </c>
      <c r="C103" s="57">
        <v>0</v>
      </c>
      <c r="D103" s="57">
        <f t="shared" si="1"/>
        <v>0</v>
      </c>
    </row>
    <row r="104" spans="1:4" s="2" customFormat="1">
      <c r="A104" s="54" t="s">
        <v>100</v>
      </c>
      <c r="B104" s="55">
        <v>164113624818.32001</v>
      </c>
      <c r="C104" s="55">
        <v>35007295855</v>
      </c>
      <c r="D104" s="55">
        <f t="shared" si="1"/>
        <v>-105473966989.48193</v>
      </c>
    </row>
    <row r="105" spans="1:4" s="2" customFormat="1">
      <c r="A105" s="46" t="s">
        <v>221</v>
      </c>
      <c r="B105" s="47">
        <v>4223456338.2620001</v>
      </c>
      <c r="C105" s="47">
        <v>19111973048</v>
      </c>
      <c r="D105" s="47">
        <f t="shared" si="1"/>
        <v>15496694422.447727</v>
      </c>
    </row>
    <row r="106" spans="1:4" s="2" customFormat="1">
      <c r="A106" s="54" t="s">
        <v>101</v>
      </c>
      <c r="B106" s="55">
        <v>73461729</v>
      </c>
      <c r="C106" s="55">
        <v>500000</v>
      </c>
      <c r="D106" s="55">
        <f t="shared" si="1"/>
        <v>-62383240.023999996</v>
      </c>
    </row>
    <row r="107" spans="1:4" s="2" customFormat="1">
      <c r="A107" s="56" t="s">
        <v>97</v>
      </c>
      <c r="B107" s="57">
        <v>3170131100</v>
      </c>
      <c r="C107" s="57">
        <v>0</v>
      </c>
      <c r="D107" s="57">
        <f t="shared" si="1"/>
        <v>-2713632221.5999999</v>
      </c>
    </row>
    <row r="108" spans="1:4" s="2" customFormat="1">
      <c r="A108" s="54" t="s">
        <v>102</v>
      </c>
      <c r="B108" s="55">
        <v>1642985654.165</v>
      </c>
      <c r="C108" s="55">
        <v>0</v>
      </c>
      <c r="D108" s="55">
        <f t="shared" si="1"/>
        <v>-1406395719.96524</v>
      </c>
    </row>
    <row r="109" spans="1:4" s="2" customFormat="1">
      <c r="A109" s="46" t="s">
        <v>98</v>
      </c>
      <c r="B109" s="47">
        <v>378069219</v>
      </c>
      <c r="C109" s="47">
        <v>500000</v>
      </c>
      <c r="D109" s="47">
        <f t="shared" si="1"/>
        <v>-323127251.46399999</v>
      </c>
    </row>
    <row r="110" spans="1:4" s="2" customFormat="1">
      <c r="A110" s="54" t="s">
        <v>103</v>
      </c>
      <c r="B110" s="55">
        <v>24958069737.783001</v>
      </c>
      <c r="C110" s="55">
        <v>381696144</v>
      </c>
      <c r="D110" s="55">
        <f t="shared" si="1"/>
        <v>-20982411551.542248</v>
      </c>
    </row>
    <row r="111" spans="1:4" s="2" customFormat="1">
      <c r="A111" s="56" t="s">
        <v>104</v>
      </c>
      <c r="B111" s="57">
        <v>2168111</v>
      </c>
      <c r="C111" s="57">
        <v>0</v>
      </c>
      <c r="D111" s="57">
        <f t="shared" si="1"/>
        <v>-1855903.0160000001</v>
      </c>
    </row>
    <row r="112" spans="1:4" s="2" customFormat="1">
      <c r="A112" s="54" t="s">
        <v>106</v>
      </c>
      <c r="B112" s="55">
        <v>10293292875</v>
      </c>
      <c r="C112" s="55">
        <v>768689277</v>
      </c>
      <c r="D112" s="55">
        <f t="shared" si="1"/>
        <v>-8042369424</v>
      </c>
    </row>
    <row r="113" spans="1:4" s="2" customFormat="1">
      <c r="A113" s="46" t="s">
        <v>105</v>
      </c>
      <c r="B113" s="47">
        <v>54658837</v>
      </c>
      <c r="C113" s="47">
        <v>0</v>
      </c>
      <c r="D113" s="47">
        <f t="shared" si="1"/>
        <v>-46787964.471999995</v>
      </c>
    </row>
    <row r="114" spans="1:4" s="2" customFormat="1">
      <c r="A114" s="54" t="s">
        <v>261</v>
      </c>
      <c r="B114" s="55">
        <v>0</v>
      </c>
      <c r="C114" s="55">
        <v>0</v>
      </c>
      <c r="D114" s="55">
        <f t="shared" si="1"/>
        <v>0</v>
      </c>
    </row>
    <row r="115" spans="1:4" s="2" customFormat="1">
      <c r="A115" s="56" t="s">
        <v>107</v>
      </c>
      <c r="B115" s="57">
        <v>38557007</v>
      </c>
      <c r="C115" s="57">
        <v>23721791</v>
      </c>
      <c r="D115" s="57">
        <f t="shared" si="1"/>
        <v>-9283006.9919999987</v>
      </c>
    </row>
    <row r="116" spans="1:4" s="2" customFormat="1">
      <c r="A116" s="54" t="s">
        <v>108</v>
      </c>
      <c r="B116" s="55">
        <v>74923</v>
      </c>
      <c r="C116" s="55">
        <v>0</v>
      </c>
      <c r="D116" s="55">
        <f t="shared" si="1"/>
        <v>-64134.087999999996</v>
      </c>
    </row>
    <row r="117" spans="1:4" s="2" customFormat="1">
      <c r="A117" s="46" t="s">
        <v>110</v>
      </c>
      <c r="B117" s="47">
        <v>0</v>
      </c>
      <c r="C117" s="47">
        <v>0</v>
      </c>
      <c r="D117" s="47">
        <f t="shared" si="1"/>
        <v>0</v>
      </c>
    </row>
    <row r="118" spans="1:4" s="2" customFormat="1">
      <c r="A118" s="54" t="s">
        <v>114</v>
      </c>
      <c r="B118" s="55">
        <v>47308928.713</v>
      </c>
      <c r="C118" s="55">
        <v>0</v>
      </c>
      <c r="D118" s="55">
        <f t="shared" si="1"/>
        <v>-40496442.978327997</v>
      </c>
    </row>
    <row r="119" spans="1:4" s="2" customFormat="1">
      <c r="A119" s="56" t="s">
        <v>116</v>
      </c>
      <c r="B119" s="57">
        <v>2289300</v>
      </c>
      <c r="C119" s="57">
        <v>0</v>
      </c>
      <c r="D119" s="57">
        <f t="shared" si="1"/>
        <v>-1959640.8</v>
      </c>
    </row>
    <row r="120" spans="1:4" s="2" customFormat="1">
      <c r="A120" s="54" t="s">
        <v>262</v>
      </c>
      <c r="B120" s="55">
        <v>0</v>
      </c>
      <c r="C120" s="55">
        <v>0</v>
      </c>
      <c r="D120" s="55">
        <f t="shared" si="1"/>
        <v>0</v>
      </c>
    </row>
    <row r="121" spans="1:4" s="2" customFormat="1">
      <c r="A121" s="46" t="s">
        <v>124</v>
      </c>
      <c r="B121" s="47">
        <v>25253600.136</v>
      </c>
      <c r="C121" s="47">
        <v>0</v>
      </c>
      <c r="D121" s="47">
        <f t="shared" si="1"/>
        <v>-21617081.716416001</v>
      </c>
    </row>
    <row r="122" spans="1:4" s="2" customFormat="1">
      <c r="A122" s="54" t="s">
        <v>117</v>
      </c>
      <c r="B122" s="55">
        <v>2560318100.5</v>
      </c>
      <c r="C122" s="55">
        <v>2754838051</v>
      </c>
      <c r="D122" s="55">
        <f t="shared" si="1"/>
        <v>563205756.97200012</v>
      </c>
    </row>
    <row r="123" spans="1:4" s="2" customFormat="1">
      <c r="A123" s="56" t="s">
        <v>121</v>
      </c>
      <c r="B123" s="57">
        <v>1774768028.099</v>
      </c>
      <c r="C123" s="57">
        <v>199047496</v>
      </c>
      <c r="D123" s="57">
        <f t="shared" si="1"/>
        <v>-1320153936.0527439</v>
      </c>
    </row>
    <row r="124" spans="1:4" s="2" customFormat="1">
      <c r="A124" s="54" t="s">
        <v>125</v>
      </c>
      <c r="B124" s="55">
        <v>28402523</v>
      </c>
      <c r="C124" s="55">
        <v>35203966</v>
      </c>
      <c r="D124" s="55">
        <f t="shared" si="1"/>
        <v>10891406.311999999</v>
      </c>
    </row>
    <row r="125" spans="1:4" s="2" customFormat="1">
      <c r="A125" s="46" t="s">
        <v>119</v>
      </c>
      <c r="B125" s="47">
        <v>3472830</v>
      </c>
      <c r="C125" s="47">
        <v>171255000</v>
      </c>
      <c r="D125" s="47">
        <f t="shared" si="1"/>
        <v>168282257.52000001</v>
      </c>
    </row>
    <row r="126" spans="1:4" s="2" customFormat="1">
      <c r="A126" s="54" t="s">
        <v>122</v>
      </c>
      <c r="B126" s="55">
        <v>497783205</v>
      </c>
      <c r="C126" s="55">
        <v>0</v>
      </c>
      <c r="D126" s="55">
        <f t="shared" si="1"/>
        <v>-426102423.48000002</v>
      </c>
    </row>
    <row r="127" spans="1:4" s="2" customFormat="1">
      <c r="A127" s="46" t="s">
        <v>123</v>
      </c>
      <c r="B127" s="47">
        <v>1950620553</v>
      </c>
      <c r="C127" s="47">
        <v>0</v>
      </c>
      <c r="D127" s="47">
        <f t="shared" si="1"/>
        <v>-1669731193.368</v>
      </c>
    </row>
    <row r="128" spans="1:4" s="2" customFormat="1">
      <c r="A128" s="54" t="s">
        <v>134</v>
      </c>
      <c r="B128" s="55">
        <v>0</v>
      </c>
      <c r="C128" s="55">
        <v>0</v>
      </c>
      <c r="D128" s="55">
        <f t="shared" si="1"/>
        <v>0</v>
      </c>
    </row>
    <row r="129" spans="1:4" s="2" customFormat="1">
      <c r="A129" s="46" t="s">
        <v>129</v>
      </c>
      <c r="B129" s="47">
        <v>312915950</v>
      </c>
      <c r="C129" s="47">
        <v>2500000</v>
      </c>
      <c r="D129" s="47">
        <f t="shared" si="1"/>
        <v>-265356053.19999999</v>
      </c>
    </row>
    <row r="130" spans="1:4" s="2" customFormat="1">
      <c r="A130" s="54" t="s">
        <v>142</v>
      </c>
      <c r="B130" s="55">
        <v>37359745791.097</v>
      </c>
      <c r="C130" s="55">
        <v>11503693085</v>
      </c>
      <c r="D130" s="55">
        <f t="shared" si="1"/>
        <v>-20476249312.179031</v>
      </c>
    </row>
    <row r="131" spans="1:4" s="2" customFormat="1">
      <c r="A131" s="56" t="s">
        <v>140</v>
      </c>
      <c r="B131" s="57">
        <v>2362239</v>
      </c>
      <c r="C131" s="57">
        <v>0</v>
      </c>
      <c r="D131" s="57">
        <f t="shared" si="1"/>
        <v>-2022076.584</v>
      </c>
    </row>
    <row r="132" spans="1:4" s="2" customFormat="1">
      <c r="A132" s="54" t="s">
        <v>276</v>
      </c>
      <c r="B132" s="55">
        <v>0</v>
      </c>
      <c r="C132" s="55">
        <v>0</v>
      </c>
      <c r="D132" s="55">
        <f t="shared" si="1"/>
        <v>0</v>
      </c>
    </row>
    <row r="133" spans="1:4" s="2" customFormat="1">
      <c r="A133" s="46" t="s">
        <v>131</v>
      </c>
      <c r="B133" s="47">
        <v>191965705</v>
      </c>
      <c r="C133" s="47">
        <v>556081027</v>
      </c>
      <c r="D133" s="47">
        <f t="shared" si="1"/>
        <v>391758383.51999998</v>
      </c>
    </row>
    <row r="134" spans="1:4" s="2" customFormat="1">
      <c r="A134" s="54" t="s">
        <v>138</v>
      </c>
      <c r="B134" s="55">
        <v>0</v>
      </c>
      <c r="C134" s="55">
        <v>0</v>
      </c>
      <c r="D134" s="55">
        <f t="shared" ref="D134:D197" si="2">C134-(0.856*B134)</f>
        <v>0</v>
      </c>
    </row>
    <row r="135" spans="1:4" s="2" customFormat="1">
      <c r="A135" s="56" t="s">
        <v>126</v>
      </c>
      <c r="B135" s="57">
        <v>7732794896</v>
      </c>
      <c r="C135" s="57">
        <v>993048405</v>
      </c>
      <c r="D135" s="57">
        <f t="shared" si="2"/>
        <v>-5626224025.9759998</v>
      </c>
    </row>
    <row r="136" spans="1:4" s="2" customFormat="1">
      <c r="A136" s="54" t="s">
        <v>130</v>
      </c>
      <c r="B136" s="55">
        <v>0</v>
      </c>
      <c r="C136" s="55">
        <v>0</v>
      </c>
      <c r="D136" s="55">
        <f t="shared" si="2"/>
        <v>0</v>
      </c>
    </row>
    <row r="137" spans="1:4" s="2" customFormat="1">
      <c r="A137" s="46" t="s">
        <v>135</v>
      </c>
      <c r="B137" s="47">
        <v>0</v>
      </c>
      <c r="C137" s="47">
        <v>0</v>
      </c>
      <c r="D137" s="47">
        <f t="shared" si="2"/>
        <v>0</v>
      </c>
    </row>
    <row r="138" spans="1:4" s="2" customFormat="1">
      <c r="A138" s="54" t="s">
        <v>139</v>
      </c>
      <c r="B138" s="55">
        <v>5722070</v>
      </c>
      <c r="C138" s="55">
        <v>38338700</v>
      </c>
      <c r="D138" s="55">
        <f t="shared" si="2"/>
        <v>33440608.079999998</v>
      </c>
    </row>
    <row r="139" spans="1:4" s="2" customFormat="1">
      <c r="A139" s="56" t="s">
        <v>136</v>
      </c>
      <c r="B139" s="57">
        <v>3736502546</v>
      </c>
      <c r="C139" s="57">
        <v>54798964</v>
      </c>
      <c r="D139" s="57">
        <f t="shared" si="2"/>
        <v>-3143647215.3759999</v>
      </c>
    </row>
    <row r="140" spans="1:4" s="2" customFormat="1">
      <c r="A140" s="54" t="s">
        <v>215</v>
      </c>
      <c r="B140" s="55">
        <v>3000000</v>
      </c>
      <c r="C140" s="55">
        <v>0</v>
      </c>
      <c r="D140" s="55">
        <f t="shared" si="2"/>
        <v>-2568000</v>
      </c>
    </row>
    <row r="141" spans="1:4" s="2" customFormat="1">
      <c r="A141" s="46" t="s">
        <v>141</v>
      </c>
      <c r="B141" s="47">
        <v>0</v>
      </c>
      <c r="C141" s="47">
        <v>2655960</v>
      </c>
      <c r="D141" s="47">
        <f t="shared" si="2"/>
        <v>2655960</v>
      </c>
    </row>
    <row r="142" spans="1:4" s="2" customFormat="1">
      <c r="A142" s="54" t="s">
        <v>72</v>
      </c>
      <c r="B142" s="55">
        <v>75057508</v>
      </c>
      <c r="C142" s="55">
        <v>0</v>
      </c>
      <c r="D142" s="55">
        <f t="shared" si="2"/>
        <v>-64249226.847999997</v>
      </c>
    </row>
    <row r="143" spans="1:4" s="2" customFormat="1">
      <c r="A143" s="56" t="s">
        <v>128</v>
      </c>
      <c r="B143" s="57">
        <v>0</v>
      </c>
      <c r="C143" s="57">
        <v>10000000</v>
      </c>
      <c r="D143" s="57">
        <f t="shared" si="2"/>
        <v>10000000</v>
      </c>
    </row>
    <row r="144" spans="1:4" s="2" customFormat="1">
      <c r="A144" s="54" t="s">
        <v>127</v>
      </c>
      <c r="B144" s="55">
        <v>304903292</v>
      </c>
      <c r="C144" s="55">
        <v>6456200</v>
      </c>
      <c r="D144" s="55">
        <f t="shared" si="2"/>
        <v>-254541017.95199999</v>
      </c>
    </row>
    <row r="145" spans="1:4" s="2" customFormat="1">
      <c r="A145" s="56" t="s">
        <v>133</v>
      </c>
      <c r="B145" s="57">
        <v>950000</v>
      </c>
      <c r="C145" s="57">
        <v>0</v>
      </c>
      <c r="D145" s="57">
        <f t="shared" si="2"/>
        <v>-813200</v>
      </c>
    </row>
    <row r="146" spans="1:4" s="2" customFormat="1">
      <c r="A146" s="54" t="s">
        <v>137</v>
      </c>
      <c r="B146" s="55">
        <v>239785</v>
      </c>
      <c r="C146" s="55">
        <v>0</v>
      </c>
      <c r="D146" s="55">
        <f t="shared" si="2"/>
        <v>-205255.96</v>
      </c>
    </row>
    <row r="147" spans="1:4" s="2" customFormat="1">
      <c r="A147" s="46" t="s">
        <v>143</v>
      </c>
      <c r="B147" s="47">
        <v>611223245</v>
      </c>
      <c r="C147" s="47">
        <v>0</v>
      </c>
      <c r="D147" s="47">
        <f t="shared" si="2"/>
        <v>-523207097.71999997</v>
      </c>
    </row>
    <row r="148" spans="1:4" s="2" customFormat="1">
      <c r="A148" s="54" t="s">
        <v>132</v>
      </c>
      <c r="B148" s="55">
        <v>0</v>
      </c>
      <c r="C148" s="55">
        <v>9839355</v>
      </c>
      <c r="D148" s="55">
        <f t="shared" si="2"/>
        <v>9839355</v>
      </c>
    </row>
    <row r="149" spans="1:4" s="2" customFormat="1">
      <c r="A149" s="56" t="s">
        <v>144</v>
      </c>
      <c r="B149" s="57">
        <v>3534141281</v>
      </c>
      <c r="C149" s="57">
        <v>0</v>
      </c>
      <c r="D149" s="57">
        <f t="shared" si="2"/>
        <v>-3025224936.5359998</v>
      </c>
    </row>
    <row r="150" spans="1:4" s="2" customFormat="1">
      <c r="A150" s="54" t="s">
        <v>152</v>
      </c>
      <c r="B150" s="55">
        <v>1084745</v>
      </c>
      <c r="C150" s="55">
        <v>3520000</v>
      </c>
      <c r="D150" s="55">
        <f t="shared" si="2"/>
        <v>2591458.2800000003</v>
      </c>
    </row>
    <row r="151" spans="1:4" s="2" customFormat="1">
      <c r="A151" s="46" t="s">
        <v>149</v>
      </c>
      <c r="B151" s="47">
        <v>0</v>
      </c>
      <c r="C151" s="47">
        <v>0</v>
      </c>
      <c r="D151" s="47">
        <f t="shared" si="2"/>
        <v>0</v>
      </c>
    </row>
    <row r="152" spans="1:4" s="2" customFormat="1">
      <c r="A152" s="54" t="s">
        <v>146</v>
      </c>
      <c r="B152" s="55">
        <v>1623717078</v>
      </c>
      <c r="C152" s="55">
        <v>15549018059</v>
      </c>
      <c r="D152" s="55">
        <f t="shared" si="2"/>
        <v>14159116240.232</v>
      </c>
    </row>
    <row r="153" spans="1:4" s="2" customFormat="1">
      <c r="A153" s="56" t="s">
        <v>148</v>
      </c>
      <c r="B153" s="57">
        <v>35968009576.260002</v>
      </c>
      <c r="C153" s="57">
        <v>34569871368</v>
      </c>
      <c r="D153" s="57">
        <f t="shared" si="2"/>
        <v>3781255170.7214394</v>
      </c>
    </row>
    <row r="154" spans="1:4" s="2" customFormat="1">
      <c r="A154" s="54" t="s">
        <v>153</v>
      </c>
      <c r="B154" s="55">
        <v>0</v>
      </c>
      <c r="C154" s="55">
        <v>0</v>
      </c>
      <c r="D154" s="55">
        <f t="shared" si="2"/>
        <v>0</v>
      </c>
    </row>
    <row r="155" spans="1:4" s="2" customFormat="1">
      <c r="A155" s="56" t="s">
        <v>147</v>
      </c>
      <c r="B155" s="57">
        <v>35266057</v>
      </c>
      <c r="C155" s="57">
        <v>0</v>
      </c>
      <c r="D155" s="57">
        <f t="shared" si="2"/>
        <v>-30187744.791999999</v>
      </c>
    </row>
    <row r="156" spans="1:4" s="2" customFormat="1">
      <c r="A156" s="54" t="s">
        <v>151</v>
      </c>
      <c r="B156" s="55">
        <v>2824339723</v>
      </c>
      <c r="C156" s="55">
        <v>0</v>
      </c>
      <c r="D156" s="55">
        <f t="shared" si="2"/>
        <v>-2417634802.888</v>
      </c>
    </row>
    <row r="157" spans="1:4" s="2" customFormat="1">
      <c r="A157" s="56" t="s">
        <v>145</v>
      </c>
      <c r="B157" s="57">
        <v>0</v>
      </c>
      <c r="C157" s="57">
        <v>0</v>
      </c>
      <c r="D157" s="57">
        <f t="shared" si="2"/>
        <v>0</v>
      </c>
    </row>
    <row r="158" spans="1:4" s="2" customFormat="1">
      <c r="A158" s="54" t="s">
        <v>154</v>
      </c>
      <c r="B158" s="55">
        <v>40587920</v>
      </c>
      <c r="C158" s="55">
        <v>0</v>
      </c>
      <c r="D158" s="55">
        <f t="shared" si="2"/>
        <v>-34743259.519999996</v>
      </c>
    </row>
    <row r="159" spans="1:4" s="2" customFormat="1">
      <c r="A159" s="56" t="s">
        <v>277</v>
      </c>
      <c r="B159" s="57">
        <v>0</v>
      </c>
      <c r="C159" s="57">
        <v>0</v>
      </c>
      <c r="D159" s="57">
        <f t="shared" si="2"/>
        <v>0</v>
      </c>
    </row>
    <row r="160" spans="1:4" s="2" customFormat="1">
      <c r="A160" s="54" t="s">
        <v>155</v>
      </c>
      <c r="B160" s="55">
        <v>101287405</v>
      </c>
      <c r="C160" s="55">
        <v>0</v>
      </c>
      <c r="D160" s="55">
        <f t="shared" si="2"/>
        <v>-86702018.679999992</v>
      </c>
    </row>
    <row r="161" spans="1:4" s="2" customFormat="1">
      <c r="A161" s="46" t="s">
        <v>204</v>
      </c>
      <c r="B161" s="47">
        <v>22560749</v>
      </c>
      <c r="C161" s="47">
        <v>339000</v>
      </c>
      <c r="D161" s="47">
        <f t="shared" si="2"/>
        <v>-18973001.144000001</v>
      </c>
    </row>
    <row r="162" spans="1:4" s="2" customFormat="1">
      <c r="A162" s="54" t="s">
        <v>208</v>
      </c>
      <c r="B162" s="55">
        <v>26418129</v>
      </c>
      <c r="C162" s="55">
        <v>0</v>
      </c>
      <c r="D162" s="55">
        <f t="shared" si="2"/>
        <v>-22613918.423999999</v>
      </c>
    </row>
    <row r="163" spans="1:4" s="2" customFormat="1">
      <c r="A163" s="56" t="s">
        <v>160</v>
      </c>
      <c r="B163" s="57">
        <v>3154450956.2470002</v>
      </c>
      <c r="C163" s="57">
        <v>1599635818</v>
      </c>
      <c r="D163" s="57">
        <f t="shared" si="2"/>
        <v>-1100574200.5474319</v>
      </c>
    </row>
    <row r="164" spans="1:4" s="2" customFormat="1">
      <c r="A164" s="54" t="s">
        <v>156</v>
      </c>
      <c r="B164" s="55">
        <v>270501713</v>
      </c>
      <c r="C164" s="55">
        <v>0</v>
      </c>
      <c r="D164" s="55">
        <f t="shared" si="2"/>
        <v>-231549466.32800001</v>
      </c>
    </row>
    <row r="165" spans="1:4" s="2" customFormat="1">
      <c r="A165" s="46" t="s">
        <v>158</v>
      </c>
      <c r="B165" s="47">
        <v>0</v>
      </c>
      <c r="C165" s="47">
        <v>1039058</v>
      </c>
      <c r="D165" s="47">
        <f t="shared" si="2"/>
        <v>1039058</v>
      </c>
    </row>
    <row r="166" spans="1:4" s="2" customFormat="1">
      <c r="A166" s="54" t="s">
        <v>263</v>
      </c>
      <c r="B166" s="55">
        <v>0</v>
      </c>
      <c r="C166" s="55">
        <v>0</v>
      </c>
      <c r="D166" s="55">
        <f t="shared" si="2"/>
        <v>0</v>
      </c>
    </row>
    <row r="167" spans="1:4" s="2" customFormat="1">
      <c r="A167" s="56" t="s">
        <v>217</v>
      </c>
      <c r="B167" s="57">
        <v>1902227467.835</v>
      </c>
      <c r="C167" s="57">
        <v>0</v>
      </c>
      <c r="D167" s="57">
        <f t="shared" si="2"/>
        <v>-1628306712.4667599</v>
      </c>
    </row>
    <row r="168" spans="1:4" s="2" customFormat="1">
      <c r="A168" s="54" t="s">
        <v>150</v>
      </c>
      <c r="B168" s="55">
        <v>61752220001.073997</v>
      </c>
      <c r="C168" s="55">
        <v>6366911725</v>
      </c>
      <c r="D168" s="55">
        <f t="shared" si="2"/>
        <v>-46492988595.919342</v>
      </c>
    </row>
    <row r="169" spans="1:4" s="2" customFormat="1">
      <c r="A169" s="56" t="s">
        <v>157</v>
      </c>
      <c r="B169" s="57">
        <v>6201000</v>
      </c>
      <c r="C169" s="57">
        <v>121861600</v>
      </c>
      <c r="D169" s="57">
        <f t="shared" si="2"/>
        <v>116553544</v>
      </c>
    </row>
    <row r="170" spans="1:4" s="2" customFormat="1">
      <c r="A170" s="54" t="s">
        <v>159</v>
      </c>
      <c r="B170" s="55">
        <v>175607247</v>
      </c>
      <c r="C170" s="55">
        <v>121398600</v>
      </c>
      <c r="D170" s="55">
        <f t="shared" si="2"/>
        <v>-28921203.432000011</v>
      </c>
    </row>
    <row r="171" spans="1:4" s="2" customFormat="1">
      <c r="A171" s="46" t="s">
        <v>162</v>
      </c>
      <c r="B171" s="47">
        <v>0</v>
      </c>
      <c r="C171" s="47">
        <v>0</v>
      </c>
      <c r="D171" s="47">
        <f t="shared" si="2"/>
        <v>0</v>
      </c>
    </row>
    <row r="172" spans="1:4" s="2" customFormat="1">
      <c r="A172" s="54" t="s">
        <v>161</v>
      </c>
      <c r="B172" s="55">
        <v>11283940582</v>
      </c>
      <c r="C172" s="55">
        <v>500000</v>
      </c>
      <c r="D172" s="55">
        <f t="shared" si="2"/>
        <v>-9658553138.1919994</v>
      </c>
    </row>
    <row r="173" spans="1:4" s="2" customFormat="1">
      <c r="A173" s="56" t="s">
        <v>163</v>
      </c>
      <c r="B173" s="57">
        <v>134924570</v>
      </c>
      <c r="C173" s="57">
        <v>0</v>
      </c>
      <c r="D173" s="57">
        <f t="shared" si="2"/>
        <v>-115495431.92</v>
      </c>
    </row>
    <row r="174" spans="1:4" s="2" customFormat="1">
      <c r="A174" s="54" t="s">
        <v>164</v>
      </c>
      <c r="B174" s="55">
        <v>3587612395</v>
      </c>
      <c r="C174" s="55">
        <v>1572770155</v>
      </c>
      <c r="D174" s="55">
        <f t="shared" si="2"/>
        <v>-1498226055.1199999</v>
      </c>
    </row>
    <row r="175" spans="1:4" s="2" customFormat="1">
      <c r="A175" s="56" t="s">
        <v>165</v>
      </c>
      <c r="B175" s="57">
        <v>271757035</v>
      </c>
      <c r="C175" s="57">
        <v>0</v>
      </c>
      <c r="D175" s="57">
        <f t="shared" si="2"/>
        <v>-232624021.96000001</v>
      </c>
    </row>
    <row r="176" spans="1:4" s="2" customFormat="1">
      <c r="A176" s="54" t="s">
        <v>166</v>
      </c>
      <c r="B176" s="55">
        <v>1393508</v>
      </c>
      <c r="C176" s="55">
        <v>0</v>
      </c>
      <c r="D176" s="55">
        <f t="shared" si="2"/>
        <v>-1192842.848</v>
      </c>
    </row>
    <row r="177" spans="1:4" s="2" customFormat="1">
      <c r="A177" s="46" t="s">
        <v>167</v>
      </c>
      <c r="B177" s="47">
        <v>56041432</v>
      </c>
      <c r="C177" s="47">
        <v>0</v>
      </c>
      <c r="D177" s="47">
        <f t="shared" si="2"/>
        <v>-47971465.791999996</v>
      </c>
    </row>
    <row r="178" spans="1:4" s="2" customFormat="1">
      <c r="A178" s="54" t="s">
        <v>76</v>
      </c>
      <c r="B178" s="55">
        <v>34170002474</v>
      </c>
      <c r="C178" s="55">
        <v>2114650914</v>
      </c>
      <c r="D178" s="55">
        <f t="shared" si="2"/>
        <v>-27134871203.743999</v>
      </c>
    </row>
    <row r="179" spans="1:4" s="2" customFormat="1">
      <c r="A179" s="56" t="s">
        <v>168</v>
      </c>
      <c r="B179" s="57">
        <v>3903464654</v>
      </c>
      <c r="C179" s="57">
        <v>0</v>
      </c>
      <c r="D179" s="57">
        <f t="shared" si="2"/>
        <v>-3341365743.8239999</v>
      </c>
    </row>
    <row r="180" spans="1:4" s="2" customFormat="1">
      <c r="A180" s="54" t="s">
        <v>169</v>
      </c>
      <c r="B180" s="55">
        <v>5950000</v>
      </c>
      <c r="C180" s="55">
        <v>0</v>
      </c>
      <c r="D180" s="55">
        <f t="shared" si="2"/>
        <v>-5093200</v>
      </c>
    </row>
    <row r="181" spans="1:4" s="2" customFormat="1">
      <c r="A181" s="56" t="s">
        <v>65</v>
      </c>
      <c r="B181" s="57">
        <v>5500000</v>
      </c>
      <c r="C181" s="57">
        <v>0</v>
      </c>
      <c r="D181" s="57">
        <f t="shared" si="2"/>
        <v>-4708000</v>
      </c>
    </row>
    <row r="182" spans="1:4" s="2" customFormat="1">
      <c r="A182" s="54" t="s">
        <v>111</v>
      </c>
      <c r="B182" s="55">
        <v>1000000</v>
      </c>
      <c r="C182" s="55">
        <v>0</v>
      </c>
      <c r="D182" s="55">
        <f t="shared" si="2"/>
        <v>-856000</v>
      </c>
    </row>
    <row r="183" spans="1:4" s="2" customFormat="1">
      <c r="A183" s="46" t="s">
        <v>176</v>
      </c>
      <c r="B183" s="47">
        <v>0</v>
      </c>
      <c r="C183" s="47">
        <v>0</v>
      </c>
      <c r="D183" s="47">
        <f t="shared" si="2"/>
        <v>0</v>
      </c>
    </row>
    <row r="184" spans="1:4" s="2" customFormat="1">
      <c r="A184" s="54" t="s">
        <v>118</v>
      </c>
      <c r="B184" s="55">
        <v>38192</v>
      </c>
      <c r="C184" s="55">
        <v>0</v>
      </c>
      <c r="D184" s="55">
        <f t="shared" si="2"/>
        <v>-32692.351999999999</v>
      </c>
    </row>
    <row r="185" spans="1:4" s="2" customFormat="1">
      <c r="A185" s="46" t="s">
        <v>181</v>
      </c>
      <c r="B185" s="47">
        <v>0</v>
      </c>
      <c r="C185" s="47">
        <v>0</v>
      </c>
      <c r="D185" s="47">
        <f t="shared" si="2"/>
        <v>0</v>
      </c>
    </row>
    <row r="186" spans="1:4" s="2" customFormat="1">
      <c r="A186" s="54" t="s">
        <v>171</v>
      </c>
      <c r="B186" s="55">
        <v>0</v>
      </c>
      <c r="C186" s="55">
        <v>0</v>
      </c>
      <c r="D186" s="55">
        <f t="shared" si="2"/>
        <v>0</v>
      </c>
    </row>
    <row r="187" spans="1:4" s="2" customFormat="1">
      <c r="A187" s="56" t="s">
        <v>20</v>
      </c>
      <c r="B187" s="57">
        <v>80000</v>
      </c>
      <c r="C187" s="57">
        <v>0</v>
      </c>
      <c r="D187" s="57">
        <f t="shared" si="2"/>
        <v>-68480</v>
      </c>
    </row>
    <row r="188" spans="1:4" s="2" customFormat="1">
      <c r="A188" s="54" t="s">
        <v>185</v>
      </c>
      <c r="B188" s="55">
        <v>150497</v>
      </c>
      <c r="C188" s="55">
        <v>0</v>
      </c>
      <c r="D188" s="55">
        <f t="shared" si="2"/>
        <v>-128825.432</v>
      </c>
    </row>
    <row r="189" spans="1:4" s="2" customFormat="1">
      <c r="A189" s="46" t="s">
        <v>182</v>
      </c>
      <c r="B189" s="47">
        <v>6608386353</v>
      </c>
      <c r="C189" s="47">
        <v>590502192</v>
      </c>
      <c r="D189" s="47">
        <f t="shared" si="2"/>
        <v>-5066276526.1680002</v>
      </c>
    </row>
    <row r="190" spans="1:4" s="2" customFormat="1">
      <c r="A190" s="54" t="s">
        <v>172</v>
      </c>
      <c r="B190" s="55">
        <v>70881999</v>
      </c>
      <c r="C190" s="55">
        <v>109191561</v>
      </c>
      <c r="D190" s="55">
        <f t="shared" si="2"/>
        <v>48516569.855999999</v>
      </c>
    </row>
    <row r="191" spans="1:4" s="2" customFormat="1">
      <c r="A191" s="46" t="s">
        <v>180</v>
      </c>
      <c r="B191" s="47">
        <v>0</v>
      </c>
      <c r="C191" s="47">
        <v>12823290</v>
      </c>
      <c r="D191" s="47">
        <f t="shared" si="2"/>
        <v>12823290</v>
      </c>
    </row>
    <row r="192" spans="1:4" s="2" customFormat="1">
      <c r="A192" s="54" t="s">
        <v>175</v>
      </c>
      <c r="B192" s="55">
        <v>43564954044.294998</v>
      </c>
      <c r="C192" s="55">
        <v>4480472336</v>
      </c>
      <c r="D192" s="55">
        <f t="shared" si="2"/>
        <v>-32811128325.916519</v>
      </c>
    </row>
    <row r="193" spans="1:4" s="2" customFormat="1">
      <c r="A193" s="46" t="s">
        <v>179</v>
      </c>
      <c r="B193" s="47">
        <v>74142529</v>
      </c>
      <c r="C193" s="47">
        <v>0</v>
      </c>
      <c r="D193" s="47">
        <f t="shared" si="2"/>
        <v>-63466004.824000001</v>
      </c>
    </row>
    <row r="194" spans="1:4" s="2" customFormat="1">
      <c r="A194" s="54" t="s">
        <v>177</v>
      </c>
      <c r="B194" s="55">
        <v>50259867</v>
      </c>
      <c r="C194" s="55">
        <v>70074600</v>
      </c>
      <c r="D194" s="55">
        <f t="shared" si="2"/>
        <v>27052153.847999997</v>
      </c>
    </row>
    <row r="195" spans="1:4" s="2" customFormat="1">
      <c r="A195" s="56" t="s">
        <v>183</v>
      </c>
      <c r="B195" s="57">
        <v>0</v>
      </c>
      <c r="C195" s="57">
        <v>0</v>
      </c>
      <c r="D195" s="57">
        <f t="shared" si="2"/>
        <v>0</v>
      </c>
    </row>
    <row r="196" spans="1:4" s="2" customFormat="1">
      <c r="A196" s="54" t="s">
        <v>173</v>
      </c>
      <c r="B196" s="55">
        <v>8778600</v>
      </c>
      <c r="C196" s="55">
        <v>3280000</v>
      </c>
      <c r="D196" s="55">
        <f t="shared" si="2"/>
        <v>-4234481.5999999996</v>
      </c>
    </row>
    <row r="197" spans="1:4" s="2" customFormat="1">
      <c r="A197" s="56" t="s">
        <v>120</v>
      </c>
      <c r="B197" s="57">
        <v>12327119</v>
      </c>
      <c r="C197" s="57">
        <v>11750088</v>
      </c>
      <c r="D197" s="57">
        <f t="shared" si="2"/>
        <v>1198074.1359999999</v>
      </c>
    </row>
    <row r="198" spans="1:4" s="2" customFormat="1">
      <c r="A198" s="54" t="s">
        <v>174</v>
      </c>
      <c r="B198" s="55">
        <v>18012774508</v>
      </c>
      <c r="C198" s="55">
        <v>1370376000</v>
      </c>
      <c r="D198" s="55">
        <f t="shared" ref="D198:D229" si="3">C198-(0.856*B198)</f>
        <v>-14048558978.848</v>
      </c>
    </row>
    <row r="199" spans="1:4" s="2" customFormat="1">
      <c r="A199" s="56" t="s">
        <v>43</v>
      </c>
      <c r="B199" s="57">
        <v>10218507274.441</v>
      </c>
      <c r="C199" s="57">
        <v>2013463933</v>
      </c>
      <c r="D199" s="57">
        <f t="shared" si="3"/>
        <v>-6733578293.9214954</v>
      </c>
    </row>
    <row r="200" spans="1:4" s="2" customFormat="1">
      <c r="A200" s="54" t="s">
        <v>184</v>
      </c>
      <c r="B200" s="55">
        <v>0</v>
      </c>
      <c r="C200" s="55">
        <v>2000000</v>
      </c>
      <c r="D200" s="55">
        <f t="shared" si="3"/>
        <v>2000000</v>
      </c>
    </row>
    <row r="201" spans="1:4" s="2" customFormat="1">
      <c r="A201" s="46" t="s">
        <v>178</v>
      </c>
      <c r="B201" s="47">
        <v>1589080</v>
      </c>
      <c r="C201" s="47">
        <v>0</v>
      </c>
      <c r="D201" s="47">
        <f t="shared" si="3"/>
        <v>-1360252.48</v>
      </c>
    </row>
    <row r="202" spans="1:4" s="2" customFormat="1">
      <c r="A202" s="54" t="s">
        <v>188</v>
      </c>
      <c r="B202" s="55">
        <v>79548207</v>
      </c>
      <c r="C202" s="55">
        <v>0</v>
      </c>
      <c r="D202" s="55">
        <f t="shared" si="3"/>
        <v>-68093265.192000002</v>
      </c>
    </row>
    <row r="203" spans="1:4" s="2" customFormat="1">
      <c r="A203" s="56" t="s">
        <v>187</v>
      </c>
      <c r="B203" s="57">
        <v>104076729</v>
      </c>
      <c r="C203" s="57">
        <v>0</v>
      </c>
      <c r="D203" s="57">
        <f t="shared" si="3"/>
        <v>-89089680.024000004</v>
      </c>
    </row>
    <row r="204" spans="1:4" s="2" customFormat="1">
      <c r="A204" s="54" t="s">
        <v>201</v>
      </c>
      <c r="B204" s="55">
        <v>416389449</v>
      </c>
      <c r="C204" s="55">
        <v>825559178</v>
      </c>
      <c r="D204" s="55">
        <f t="shared" si="3"/>
        <v>469129809.65600002</v>
      </c>
    </row>
    <row r="205" spans="1:4" s="2" customFormat="1">
      <c r="A205" s="46" t="s">
        <v>202</v>
      </c>
      <c r="B205" s="47">
        <v>83127254</v>
      </c>
      <c r="C205" s="47">
        <v>0</v>
      </c>
      <c r="D205" s="47">
        <f t="shared" si="3"/>
        <v>-71156929.423999995</v>
      </c>
    </row>
    <row r="206" spans="1:4" s="2" customFormat="1">
      <c r="A206" s="54" t="s">
        <v>190</v>
      </c>
      <c r="B206" s="55">
        <v>150000</v>
      </c>
      <c r="C206" s="55">
        <v>21530971281</v>
      </c>
      <c r="D206" s="55">
        <f t="shared" si="3"/>
        <v>21530842881</v>
      </c>
    </row>
    <row r="207" spans="1:4" s="2" customFormat="1">
      <c r="A207" s="46" t="s">
        <v>51</v>
      </c>
      <c r="B207" s="47">
        <v>0</v>
      </c>
      <c r="C207" s="47">
        <v>0</v>
      </c>
      <c r="D207" s="47">
        <f t="shared" si="3"/>
        <v>0</v>
      </c>
    </row>
    <row r="208" spans="1:4" s="2" customFormat="1">
      <c r="A208" s="54" t="s">
        <v>55</v>
      </c>
      <c r="B208" s="55">
        <v>3629870619.5560002</v>
      </c>
      <c r="C208" s="55">
        <v>0</v>
      </c>
      <c r="D208" s="55">
        <f t="shared" si="3"/>
        <v>-3107169250.3399363</v>
      </c>
    </row>
    <row r="209" spans="1:4" s="2" customFormat="1">
      <c r="A209" s="56" t="s">
        <v>191</v>
      </c>
      <c r="B209" s="57">
        <v>0</v>
      </c>
      <c r="C209" s="57">
        <v>0</v>
      </c>
      <c r="D209" s="57">
        <f t="shared" si="3"/>
        <v>0</v>
      </c>
    </row>
    <row r="210" spans="1:4" s="2" customFormat="1">
      <c r="A210" s="54" t="s">
        <v>193</v>
      </c>
      <c r="B210" s="55">
        <v>96977342589.891006</v>
      </c>
      <c r="C210" s="55">
        <v>2003006377</v>
      </c>
      <c r="D210" s="55">
        <f t="shared" si="3"/>
        <v>-81009598879.946701</v>
      </c>
    </row>
    <row r="211" spans="1:4" s="2" customFormat="1">
      <c r="A211" s="46" t="s">
        <v>192</v>
      </c>
      <c r="B211" s="47">
        <v>82197865522.451996</v>
      </c>
      <c r="C211" s="47">
        <v>8858250232</v>
      </c>
      <c r="D211" s="47">
        <f t="shared" si="3"/>
        <v>-61503122655.218903</v>
      </c>
    </row>
    <row r="212" spans="1:4" s="2" customFormat="1">
      <c r="A212" s="54" t="s">
        <v>194</v>
      </c>
      <c r="B212" s="55">
        <v>11040562</v>
      </c>
      <c r="C212" s="55">
        <v>0</v>
      </c>
      <c r="D212" s="55">
        <f t="shared" si="3"/>
        <v>-9450721.0720000006</v>
      </c>
    </row>
    <row r="213" spans="1:4" s="2" customFormat="1">
      <c r="A213" s="46" t="s">
        <v>197</v>
      </c>
      <c r="B213" s="59">
        <v>21000000</v>
      </c>
      <c r="C213" s="59">
        <v>0</v>
      </c>
      <c r="D213" s="59">
        <f t="shared" si="3"/>
        <v>-17976000</v>
      </c>
    </row>
    <row r="214" spans="1:4" s="2" customFormat="1">
      <c r="A214" s="54" t="s">
        <v>199</v>
      </c>
      <c r="B214" s="55">
        <v>319461350</v>
      </c>
      <c r="C214" s="55">
        <v>0</v>
      </c>
      <c r="D214" s="55">
        <f t="shared" si="3"/>
        <v>-273458915.60000002</v>
      </c>
    </row>
    <row r="215" spans="1:4" s="2" customFormat="1">
      <c r="A215" s="56" t="s">
        <v>196</v>
      </c>
      <c r="B215" s="57">
        <v>4803029163</v>
      </c>
      <c r="C215" s="57">
        <v>317332971</v>
      </c>
      <c r="D215" s="57">
        <f t="shared" si="3"/>
        <v>-3794059992.5279999</v>
      </c>
    </row>
    <row r="216" spans="1:4" s="2" customFormat="1">
      <c r="A216" s="54" t="s">
        <v>195</v>
      </c>
      <c r="B216" s="55">
        <v>0</v>
      </c>
      <c r="C216" s="55">
        <v>0</v>
      </c>
      <c r="D216" s="55">
        <f t="shared" si="3"/>
        <v>0</v>
      </c>
    </row>
    <row r="217" spans="1:4" s="2" customFormat="1">
      <c r="A217" s="46" t="s">
        <v>189</v>
      </c>
      <c r="B217" s="50">
        <v>18008763</v>
      </c>
      <c r="C217" s="50">
        <v>0</v>
      </c>
      <c r="D217" s="50">
        <f t="shared" si="3"/>
        <v>-15415501.128</v>
      </c>
    </row>
    <row r="218" spans="1:4">
      <c r="A218" s="54" t="s">
        <v>198</v>
      </c>
      <c r="B218" s="55">
        <v>20336911586.811001</v>
      </c>
      <c r="C218" s="55">
        <v>53327800</v>
      </c>
      <c r="D218" s="55">
        <f t="shared" si="3"/>
        <v>-17355068518.310215</v>
      </c>
    </row>
    <row r="219" spans="1:4">
      <c r="A219" s="51" t="s">
        <v>200</v>
      </c>
      <c r="B219" s="52">
        <v>1775000</v>
      </c>
      <c r="C219" s="52">
        <v>0</v>
      </c>
      <c r="D219" s="52">
        <f t="shared" si="3"/>
        <v>-1519400</v>
      </c>
    </row>
    <row r="220" spans="1:4">
      <c r="A220" s="54" t="s">
        <v>203</v>
      </c>
      <c r="B220" s="55">
        <v>3285925130.494</v>
      </c>
      <c r="C220" s="55">
        <v>0</v>
      </c>
      <c r="D220" s="55">
        <f t="shared" si="3"/>
        <v>-2812751911.7028637</v>
      </c>
    </row>
    <row r="221" spans="1:4">
      <c r="A221" s="56" t="s">
        <v>207</v>
      </c>
      <c r="B221" s="58">
        <v>524214886.66299999</v>
      </c>
      <c r="C221" s="58">
        <v>0</v>
      </c>
      <c r="D221" s="58">
        <f t="shared" si="3"/>
        <v>-448727942.98352796</v>
      </c>
    </row>
    <row r="222" spans="1:4">
      <c r="A222" s="54" t="s">
        <v>213</v>
      </c>
      <c r="B222" s="55">
        <v>425889</v>
      </c>
      <c r="C222" s="55">
        <v>0</v>
      </c>
      <c r="D222" s="55">
        <f t="shared" si="3"/>
        <v>-364560.984</v>
      </c>
    </row>
    <row r="223" spans="1:4">
      <c r="A223" s="56" t="s">
        <v>209</v>
      </c>
      <c r="B223" s="58">
        <v>0</v>
      </c>
      <c r="C223" s="58">
        <v>0</v>
      </c>
      <c r="D223" s="58">
        <f t="shared" si="3"/>
        <v>0</v>
      </c>
    </row>
    <row r="224" spans="1:4">
      <c r="A224" s="54" t="s">
        <v>210</v>
      </c>
      <c r="B224" s="55">
        <v>0</v>
      </c>
      <c r="C224" s="55">
        <v>0</v>
      </c>
      <c r="D224" s="55">
        <f t="shared" si="3"/>
        <v>0</v>
      </c>
    </row>
    <row r="225" spans="1:4">
      <c r="A225" s="51" t="s">
        <v>212</v>
      </c>
      <c r="B225" s="52">
        <v>4180754046.1430001</v>
      </c>
      <c r="C225" s="52">
        <v>10838194827</v>
      </c>
      <c r="D225" s="52">
        <f t="shared" si="3"/>
        <v>7259469363.5015926</v>
      </c>
    </row>
    <row r="226" spans="1:4">
      <c r="A226" s="54" t="s">
        <v>214</v>
      </c>
      <c r="B226" s="55">
        <v>11176549</v>
      </c>
      <c r="C226" s="55">
        <v>0</v>
      </c>
      <c r="D226" s="55">
        <f t="shared" si="3"/>
        <v>-9567125.9440000001</v>
      </c>
    </row>
    <row r="227" spans="1:4">
      <c r="A227" s="56" t="s">
        <v>216</v>
      </c>
      <c r="B227" s="58">
        <v>28626094</v>
      </c>
      <c r="C227" s="58">
        <v>0</v>
      </c>
      <c r="D227" s="58">
        <f t="shared" si="3"/>
        <v>-24503936.463999998</v>
      </c>
    </row>
    <row r="228" spans="1:4">
      <c r="A228" s="54" t="s">
        <v>219</v>
      </c>
      <c r="B228" s="55">
        <v>89422</v>
      </c>
      <c r="C228" s="55">
        <v>393184406</v>
      </c>
      <c r="D228" s="55">
        <f t="shared" si="3"/>
        <v>393107860.76800001</v>
      </c>
    </row>
    <row r="229" spans="1:4">
      <c r="A229" s="56" t="s">
        <v>220</v>
      </c>
      <c r="B229" s="58">
        <v>14714073</v>
      </c>
      <c r="C229" s="58">
        <v>500000</v>
      </c>
      <c r="D229" s="58">
        <f t="shared" si="3"/>
        <v>-12095246.488</v>
      </c>
    </row>
    <row r="230" spans="1:4">
      <c r="A230" s="73" t="s">
        <v>264</v>
      </c>
      <c r="B230" s="73">
        <f>SUM(B5:B229)</f>
        <v>1388441282046.2061</v>
      </c>
      <c r="C230" s="73">
        <f>SUM(C5:C229)</f>
        <v>296410907982</v>
      </c>
      <c r="D230" s="73">
        <f>SUM(D5:D229)</f>
        <v>-892094829449.55212</v>
      </c>
    </row>
    <row r="231" spans="1:4">
      <c r="A231" s="27" t="s">
        <v>252</v>
      </c>
    </row>
    <row r="232" spans="1:4">
      <c r="A232" s="27" t="s">
        <v>295</v>
      </c>
    </row>
    <row r="233" spans="1:4">
      <c r="A233" s="27"/>
    </row>
    <row r="234" spans="1:4">
      <c r="A234" s="27"/>
    </row>
    <row r="235" spans="1:4">
      <c r="A235" s="27"/>
      <c r="C235" s="78"/>
    </row>
    <row r="236" spans="1:4">
      <c r="A236" s="27"/>
    </row>
  </sheetData>
  <sortState ref="A5:D227">
    <sortCondition ref="A5"/>
  </sortState>
  <pageMargins left="0.70866141732283472" right="0.70866141732283472" top="0.74803149606299213" bottom="0.74803149606299213" header="0.31496062992125984" footer="0.31496062992125984"/>
  <pageSetup paperSize="9" firstPageNumber="228" orientation="portrait" useFirstPageNumber="1" r:id="rId1"/>
  <headerFooter>
    <oddHeader>&amp;L&amp;"Arial,Normal"&amp;8Institut National de la Statistique et de l'Analyse Economique&amp;R&amp;"Arial,Normal"&amp;8Annuaire statistique 2018</oddHeader>
    <oddFooter>&amp;L&amp;"Arial,Normal"&amp;8Echanges extérieurs&amp;R&amp;"Arial,Gras"&amp;8&amp;P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2:D233"/>
  <sheetViews>
    <sheetView view="pageLayout" topLeftCell="A222" workbookViewId="0">
      <selection activeCell="A232" sqref="A232"/>
    </sheetView>
  </sheetViews>
  <sheetFormatPr baseColWidth="10" defaultRowHeight="15"/>
  <cols>
    <col min="1" max="1" width="29.140625" customWidth="1"/>
    <col min="2" max="2" width="17.5703125" style="29" customWidth="1"/>
    <col min="3" max="3" width="18.85546875" style="29" customWidth="1"/>
    <col min="4" max="4" width="21.28515625" style="29" customWidth="1"/>
  </cols>
  <sheetData>
    <row r="2" spans="1:4" s="2" customFormat="1">
      <c r="A2" s="9" t="s">
        <v>266</v>
      </c>
      <c r="B2" s="26"/>
      <c r="C2" s="26"/>
      <c r="D2" s="26"/>
    </row>
    <row r="3" spans="1:4" s="2" customFormat="1">
      <c r="A3" s="1"/>
      <c r="B3" s="26"/>
      <c r="C3" s="26"/>
      <c r="D3" s="26"/>
    </row>
    <row r="4" spans="1:4" s="2" customFormat="1" ht="18.75" customHeight="1">
      <c r="A4" s="41" t="s">
        <v>224</v>
      </c>
      <c r="B4" s="45" t="s">
        <v>281</v>
      </c>
      <c r="C4" s="45" t="s">
        <v>282</v>
      </c>
      <c r="D4" s="45" t="s">
        <v>283</v>
      </c>
    </row>
    <row r="5" spans="1:4" s="2" customFormat="1">
      <c r="A5" s="46" t="s">
        <v>13</v>
      </c>
      <c r="B5" s="47">
        <v>68647682</v>
      </c>
      <c r="C5" s="47">
        <v>0</v>
      </c>
      <c r="D5" s="47">
        <f>C5-(0.853*B5)</f>
        <v>-58556472.745999999</v>
      </c>
    </row>
    <row r="6" spans="1:4" s="2" customFormat="1">
      <c r="A6" s="54" t="s">
        <v>218</v>
      </c>
      <c r="B6" s="55">
        <v>14320805063.228001</v>
      </c>
      <c r="C6" s="55">
        <v>2457135183</v>
      </c>
      <c r="D6" s="55">
        <f t="shared" ref="D6:D69" si="0">C6-(0.853*B6)</f>
        <v>-9758511535.933485</v>
      </c>
    </row>
    <row r="7" spans="1:4" s="2" customFormat="1">
      <c r="A7" s="56" t="s">
        <v>15</v>
      </c>
      <c r="B7" s="57">
        <v>11992932</v>
      </c>
      <c r="C7" s="57">
        <v>2236708000</v>
      </c>
      <c r="D7" s="57">
        <f t="shared" si="0"/>
        <v>2226478029.0040002</v>
      </c>
    </row>
    <row r="8" spans="1:4" s="2" customFormat="1">
      <c r="A8" s="54" t="s">
        <v>61</v>
      </c>
      <c r="B8" s="55">
        <v>1507630110.9070001</v>
      </c>
      <c r="C8" s="55">
        <v>663869000</v>
      </c>
      <c r="D8" s="55">
        <f t="shared" si="0"/>
        <v>-622139484.60367107</v>
      </c>
    </row>
    <row r="9" spans="1:4" s="2" customFormat="1">
      <c r="A9" s="56" t="s">
        <v>56</v>
      </c>
      <c r="B9" s="57">
        <v>24459430983.224998</v>
      </c>
      <c r="C9" s="57">
        <v>863144957</v>
      </c>
      <c r="D9" s="57">
        <f t="shared" si="0"/>
        <v>-20000749671.690922</v>
      </c>
    </row>
    <row r="10" spans="1:4" s="2" customFormat="1">
      <c r="A10" s="54" t="s">
        <v>11</v>
      </c>
      <c r="B10" s="55">
        <v>1315000</v>
      </c>
      <c r="C10" s="55">
        <v>0</v>
      </c>
      <c r="D10" s="55">
        <f t="shared" si="0"/>
        <v>-1121695</v>
      </c>
    </row>
    <row r="11" spans="1:4" s="2" customFormat="1">
      <c r="A11" s="46" t="s">
        <v>18</v>
      </c>
      <c r="B11" s="47">
        <v>3245743673</v>
      </c>
      <c r="C11" s="47">
        <v>0</v>
      </c>
      <c r="D11" s="47">
        <f t="shared" si="0"/>
        <v>-2768619353.0689998</v>
      </c>
    </row>
    <row r="12" spans="1:4" s="2" customFormat="1">
      <c r="A12" s="54" t="s">
        <v>253</v>
      </c>
      <c r="B12" s="55">
        <v>0</v>
      </c>
      <c r="C12" s="55">
        <v>0</v>
      </c>
      <c r="D12" s="55">
        <f t="shared" si="0"/>
        <v>0</v>
      </c>
    </row>
    <row r="13" spans="1:4" s="2" customFormat="1">
      <c r="A13" s="56" t="s">
        <v>254</v>
      </c>
      <c r="B13" s="57">
        <v>105440</v>
      </c>
      <c r="C13" s="57">
        <v>0</v>
      </c>
      <c r="D13" s="57">
        <f t="shared" si="0"/>
        <v>-89940.319999999992</v>
      </c>
    </row>
    <row r="14" spans="1:4" s="2" customFormat="1">
      <c r="A14" s="54" t="s">
        <v>14</v>
      </c>
      <c r="B14" s="55">
        <v>31100000</v>
      </c>
      <c r="C14" s="55">
        <v>0</v>
      </c>
      <c r="D14" s="55">
        <f t="shared" si="0"/>
        <v>-26528300</v>
      </c>
    </row>
    <row r="15" spans="1:4" s="2" customFormat="1">
      <c r="A15" s="56" t="s">
        <v>17</v>
      </c>
      <c r="B15" s="57">
        <v>4156163</v>
      </c>
      <c r="C15" s="57">
        <v>0</v>
      </c>
      <c r="D15" s="57">
        <f t="shared" si="0"/>
        <v>-3545207.0389999999</v>
      </c>
    </row>
    <row r="16" spans="1:4" s="2" customFormat="1">
      <c r="A16" s="54" t="s">
        <v>170</v>
      </c>
      <c r="B16" s="55">
        <v>3999130628</v>
      </c>
      <c r="C16" s="55">
        <v>115508542</v>
      </c>
      <c r="D16" s="55">
        <f t="shared" si="0"/>
        <v>-3295749883.684</v>
      </c>
    </row>
    <row r="17" spans="1:4" s="2" customFormat="1">
      <c r="A17" s="46" t="s">
        <v>19</v>
      </c>
      <c r="B17" s="47">
        <v>2174382629</v>
      </c>
      <c r="C17" s="47">
        <v>0</v>
      </c>
      <c r="D17" s="47">
        <f t="shared" si="0"/>
        <v>-1854748382.5369999</v>
      </c>
    </row>
    <row r="18" spans="1:4" s="2" customFormat="1">
      <c r="A18" s="54" t="s">
        <v>16</v>
      </c>
      <c r="B18" s="55">
        <v>18880805</v>
      </c>
      <c r="C18" s="55">
        <v>0</v>
      </c>
      <c r="D18" s="55">
        <f t="shared" si="0"/>
        <v>-16105326.664999999</v>
      </c>
    </row>
    <row r="19" spans="1:4" s="2" customFormat="1">
      <c r="A19" s="46" t="s">
        <v>23</v>
      </c>
      <c r="B19" s="47">
        <v>0</v>
      </c>
      <c r="C19" s="47">
        <v>0</v>
      </c>
      <c r="D19" s="47">
        <f t="shared" si="0"/>
        <v>0</v>
      </c>
    </row>
    <row r="20" spans="1:4" s="2" customFormat="1">
      <c r="A20" s="54" t="s">
        <v>22</v>
      </c>
      <c r="B20" s="55">
        <v>1636175243</v>
      </c>
      <c r="C20" s="55">
        <v>2647313</v>
      </c>
      <c r="D20" s="55">
        <f t="shared" si="0"/>
        <v>-1393010169.279</v>
      </c>
    </row>
    <row r="21" spans="1:4" s="2" customFormat="1">
      <c r="A21" s="46" t="s">
        <v>21</v>
      </c>
      <c r="B21" s="47">
        <v>3342212640</v>
      </c>
      <c r="C21" s="47">
        <v>499390</v>
      </c>
      <c r="D21" s="47">
        <f t="shared" si="0"/>
        <v>-2850407991.9200001</v>
      </c>
    </row>
    <row r="22" spans="1:4" s="2" customFormat="1">
      <c r="A22" s="54" t="s">
        <v>256</v>
      </c>
      <c r="B22" s="55">
        <v>26176127</v>
      </c>
      <c r="C22" s="55">
        <v>0</v>
      </c>
      <c r="D22" s="55">
        <f t="shared" si="0"/>
        <v>-22328236.331</v>
      </c>
    </row>
    <row r="23" spans="1:4" s="2" customFormat="1">
      <c r="A23" s="56" t="s">
        <v>29</v>
      </c>
      <c r="B23" s="57">
        <v>0</v>
      </c>
      <c r="C23" s="57">
        <v>200756800</v>
      </c>
      <c r="D23" s="57">
        <f t="shared" si="0"/>
        <v>200756800</v>
      </c>
    </row>
    <row r="24" spans="1:4" s="2" customFormat="1">
      <c r="A24" s="54" t="s">
        <v>25</v>
      </c>
      <c r="B24" s="55">
        <v>52889514</v>
      </c>
      <c r="C24" s="55">
        <v>20777559015</v>
      </c>
      <c r="D24" s="55">
        <f t="shared" si="0"/>
        <v>20732444259.557999</v>
      </c>
    </row>
    <row r="25" spans="1:4" s="2" customFormat="1">
      <c r="A25" s="46" t="s">
        <v>255</v>
      </c>
      <c r="B25" s="47">
        <v>4659198</v>
      </c>
      <c r="C25" s="47">
        <v>0</v>
      </c>
      <c r="D25" s="47">
        <f t="shared" si="0"/>
        <v>-3974295.8939999999</v>
      </c>
    </row>
    <row r="26" spans="1:4" s="2" customFormat="1">
      <c r="A26" s="54" t="s">
        <v>37</v>
      </c>
      <c r="B26" s="55">
        <v>468159642</v>
      </c>
      <c r="C26" s="55">
        <v>0</v>
      </c>
      <c r="D26" s="55">
        <f t="shared" si="0"/>
        <v>-399340174.62599999</v>
      </c>
    </row>
    <row r="27" spans="1:4" s="2" customFormat="1">
      <c r="A27" s="46" t="s">
        <v>26</v>
      </c>
      <c r="B27" s="47">
        <v>71123959910.501999</v>
      </c>
      <c r="C27" s="47">
        <v>7542359341</v>
      </c>
      <c r="D27" s="47">
        <f t="shared" si="0"/>
        <v>-53126378462.658203</v>
      </c>
    </row>
    <row r="28" spans="1:4" s="2" customFormat="1">
      <c r="A28" s="54" t="s">
        <v>38</v>
      </c>
      <c r="B28" s="55">
        <v>12397335</v>
      </c>
      <c r="C28" s="55">
        <v>4258168</v>
      </c>
      <c r="D28" s="55">
        <f t="shared" si="0"/>
        <v>-6316758.754999999</v>
      </c>
    </row>
    <row r="29" spans="1:4" s="2" customFormat="1">
      <c r="A29" s="56" t="s">
        <v>31</v>
      </c>
      <c r="B29" s="57">
        <v>0</v>
      </c>
      <c r="C29" s="57">
        <v>0</v>
      </c>
      <c r="D29" s="57">
        <f t="shared" si="0"/>
        <v>0</v>
      </c>
    </row>
    <row r="30" spans="1:4" s="2" customFormat="1">
      <c r="A30" s="54" t="s">
        <v>32</v>
      </c>
      <c r="B30" s="55">
        <v>0</v>
      </c>
      <c r="C30" s="55">
        <v>0</v>
      </c>
      <c r="D30" s="55">
        <f t="shared" si="0"/>
        <v>0</v>
      </c>
    </row>
    <row r="31" spans="1:4" s="2" customFormat="1">
      <c r="A31" s="46" t="s">
        <v>34</v>
      </c>
      <c r="B31" s="47">
        <v>63729</v>
      </c>
      <c r="C31" s="47">
        <v>0</v>
      </c>
      <c r="D31" s="47">
        <f t="shared" si="0"/>
        <v>-54360.837</v>
      </c>
    </row>
    <row r="32" spans="1:4" s="2" customFormat="1">
      <c r="A32" s="54" t="s">
        <v>24</v>
      </c>
      <c r="B32" s="55">
        <v>0</v>
      </c>
      <c r="C32" s="55">
        <v>5140181</v>
      </c>
      <c r="D32" s="55">
        <f t="shared" si="0"/>
        <v>5140181</v>
      </c>
    </row>
    <row r="33" spans="1:4" s="2" customFormat="1">
      <c r="A33" s="46" t="s">
        <v>36</v>
      </c>
      <c r="B33" s="47">
        <v>0</v>
      </c>
      <c r="C33" s="47">
        <v>0</v>
      </c>
      <c r="D33" s="47">
        <f t="shared" si="0"/>
        <v>0</v>
      </c>
    </row>
    <row r="34" spans="1:4" s="2" customFormat="1">
      <c r="A34" s="54" t="s">
        <v>257</v>
      </c>
      <c r="B34" s="55">
        <v>3586238</v>
      </c>
      <c r="C34" s="55">
        <v>0</v>
      </c>
      <c r="D34" s="55">
        <f t="shared" si="0"/>
        <v>-3059061.014</v>
      </c>
    </row>
    <row r="35" spans="1:4" s="2" customFormat="1">
      <c r="A35" s="56" t="s">
        <v>35</v>
      </c>
      <c r="B35" s="57">
        <v>31913009849.557999</v>
      </c>
      <c r="C35" s="57">
        <v>3909061199</v>
      </c>
      <c r="D35" s="57">
        <f t="shared" si="0"/>
        <v>-23312736202.672974</v>
      </c>
    </row>
    <row r="36" spans="1:4" s="2" customFormat="1">
      <c r="A36" s="54" t="s">
        <v>33</v>
      </c>
      <c r="B36" s="55">
        <v>0</v>
      </c>
      <c r="C36" s="55">
        <v>0</v>
      </c>
      <c r="D36" s="55">
        <f t="shared" si="0"/>
        <v>0</v>
      </c>
    </row>
    <row r="37" spans="1:4" s="2" customFormat="1">
      <c r="A37" s="46" t="s">
        <v>28</v>
      </c>
      <c r="B37" s="47">
        <v>77410833</v>
      </c>
      <c r="C37" s="47">
        <v>0</v>
      </c>
      <c r="D37" s="47">
        <f t="shared" si="0"/>
        <v>-66031440.548999995</v>
      </c>
    </row>
    <row r="38" spans="1:4" s="2" customFormat="1">
      <c r="A38" s="54" t="s">
        <v>27</v>
      </c>
      <c r="B38" s="55">
        <v>2597189001.0970001</v>
      </c>
      <c r="C38" s="55">
        <v>2658110382</v>
      </c>
      <c r="D38" s="55">
        <f t="shared" si="0"/>
        <v>442708164.06425905</v>
      </c>
    </row>
    <row r="39" spans="1:4" s="2" customFormat="1">
      <c r="A39" s="46" t="s">
        <v>30</v>
      </c>
      <c r="B39" s="47">
        <v>330105</v>
      </c>
      <c r="C39" s="47">
        <v>5956089</v>
      </c>
      <c r="D39" s="47">
        <f t="shared" si="0"/>
        <v>5674509.4349999996</v>
      </c>
    </row>
    <row r="40" spans="1:4" s="2" customFormat="1">
      <c r="A40" s="54" t="s">
        <v>115</v>
      </c>
      <c r="B40" s="55">
        <v>2138000</v>
      </c>
      <c r="C40" s="55">
        <v>0</v>
      </c>
      <c r="D40" s="55">
        <f t="shared" si="0"/>
        <v>-1823714</v>
      </c>
    </row>
    <row r="41" spans="1:4" s="2" customFormat="1">
      <c r="A41" s="46" t="s">
        <v>109</v>
      </c>
      <c r="B41" s="47">
        <v>28996771</v>
      </c>
      <c r="C41" s="47">
        <v>2000000</v>
      </c>
      <c r="D41" s="47">
        <f t="shared" si="0"/>
        <v>-22734245.662999999</v>
      </c>
    </row>
    <row r="42" spans="1:4" s="2" customFormat="1">
      <c r="A42" s="54" t="s">
        <v>47</v>
      </c>
      <c r="B42" s="55">
        <v>8657685058</v>
      </c>
      <c r="C42" s="55">
        <v>1110249763</v>
      </c>
      <c r="D42" s="55">
        <f t="shared" si="0"/>
        <v>-6274755591.474</v>
      </c>
    </row>
    <row r="43" spans="1:4" s="2" customFormat="1">
      <c r="A43" s="56" t="s">
        <v>39</v>
      </c>
      <c r="B43" s="57">
        <v>6496481396</v>
      </c>
      <c r="C43" s="57">
        <v>165397973</v>
      </c>
      <c r="D43" s="57">
        <f t="shared" si="0"/>
        <v>-5376100657.7880001</v>
      </c>
    </row>
    <row r="44" spans="1:4" s="2" customFormat="1">
      <c r="A44" s="54" t="s">
        <v>53</v>
      </c>
      <c r="B44" s="55">
        <v>4219947</v>
      </c>
      <c r="C44" s="55">
        <v>0</v>
      </c>
      <c r="D44" s="55">
        <f t="shared" si="0"/>
        <v>-3599614.7909999997</v>
      </c>
    </row>
    <row r="45" spans="1:4" s="2" customFormat="1">
      <c r="A45" s="46" t="s">
        <v>41</v>
      </c>
      <c r="B45" s="47">
        <v>10819503</v>
      </c>
      <c r="C45" s="47">
        <v>233823583</v>
      </c>
      <c r="D45" s="47">
        <f t="shared" si="0"/>
        <v>224594546.94099998</v>
      </c>
    </row>
    <row r="46" spans="1:4" s="2" customFormat="1">
      <c r="A46" s="54" t="s">
        <v>46</v>
      </c>
      <c r="B46" s="55">
        <v>301300995</v>
      </c>
      <c r="C46" s="55">
        <v>0</v>
      </c>
      <c r="D46" s="55">
        <f t="shared" si="0"/>
        <v>-257009748.73499998</v>
      </c>
    </row>
    <row r="47" spans="1:4" s="2" customFormat="1">
      <c r="A47" s="56" t="s">
        <v>48</v>
      </c>
      <c r="B47" s="57">
        <v>143445621957.905</v>
      </c>
      <c r="C47" s="57">
        <v>46680013211</v>
      </c>
      <c r="D47" s="57">
        <f t="shared" si="0"/>
        <v>-75679102319.092957</v>
      </c>
    </row>
    <row r="48" spans="1:4" s="2" customFormat="1">
      <c r="A48" s="54" t="s">
        <v>54</v>
      </c>
      <c r="B48" s="55">
        <v>7672500</v>
      </c>
      <c r="C48" s="55">
        <v>139064</v>
      </c>
      <c r="D48" s="55">
        <f t="shared" si="0"/>
        <v>-6405578.5</v>
      </c>
    </row>
    <row r="49" spans="1:4" s="2" customFormat="1">
      <c r="A49" s="46" t="s">
        <v>258</v>
      </c>
      <c r="B49" s="47">
        <v>418097</v>
      </c>
      <c r="C49" s="47">
        <v>0</v>
      </c>
      <c r="D49" s="47">
        <f t="shared" si="0"/>
        <v>-356636.74099999998</v>
      </c>
    </row>
    <row r="50" spans="1:4" s="2" customFormat="1">
      <c r="A50" s="54" t="s">
        <v>49</v>
      </c>
      <c r="B50" s="55">
        <v>66519447</v>
      </c>
      <c r="C50" s="55">
        <v>471018873</v>
      </c>
      <c r="D50" s="55">
        <f t="shared" si="0"/>
        <v>414277784.70899999</v>
      </c>
    </row>
    <row r="51" spans="1:4" s="2" customFormat="1">
      <c r="A51" s="46" t="s">
        <v>260</v>
      </c>
      <c r="B51" s="47">
        <v>0</v>
      </c>
      <c r="C51" s="47">
        <v>0</v>
      </c>
      <c r="D51" s="47">
        <f t="shared" si="0"/>
        <v>0</v>
      </c>
    </row>
    <row r="52" spans="1:4" s="2" customFormat="1">
      <c r="A52" s="54" t="s">
        <v>42</v>
      </c>
      <c r="B52" s="55">
        <v>94675953</v>
      </c>
      <c r="C52" s="55">
        <v>493888570</v>
      </c>
      <c r="D52" s="55">
        <f t="shared" si="0"/>
        <v>413129982.09100002</v>
      </c>
    </row>
    <row r="53" spans="1:4" s="2" customFormat="1">
      <c r="A53" s="56" t="s">
        <v>40</v>
      </c>
      <c r="B53" s="57">
        <v>13042000</v>
      </c>
      <c r="C53" s="57">
        <v>109025819</v>
      </c>
      <c r="D53" s="57">
        <f t="shared" si="0"/>
        <v>97900993</v>
      </c>
    </row>
    <row r="54" spans="1:4" s="2" customFormat="1">
      <c r="A54" s="54" t="s">
        <v>45</v>
      </c>
      <c r="B54" s="55">
        <v>529861</v>
      </c>
      <c r="C54" s="55">
        <v>0</v>
      </c>
      <c r="D54" s="55">
        <f t="shared" si="0"/>
        <v>-451971.43299999996</v>
      </c>
    </row>
    <row r="55" spans="1:4" s="2" customFormat="1">
      <c r="A55" s="46" t="s">
        <v>112</v>
      </c>
      <c r="B55" s="47">
        <v>2505980333</v>
      </c>
      <c r="C55" s="47">
        <v>165323934</v>
      </c>
      <c r="D55" s="47">
        <f t="shared" si="0"/>
        <v>-1972277290.049</v>
      </c>
    </row>
    <row r="56" spans="1:4" s="2" customFormat="1">
      <c r="A56" s="54" t="s">
        <v>113</v>
      </c>
      <c r="B56" s="55">
        <v>1746731789</v>
      </c>
      <c r="C56" s="55">
        <v>381422694</v>
      </c>
      <c r="D56" s="55">
        <f t="shared" si="0"/>
        <v>-1108539522.017</v>
      </c>
    </row>
    <row r="57" spans="1:4" s="2" customFormat="1">
      <c r="A57" s="56" t="s">
        <v>50</v>
      </c>
      <c r="B57" s="57">
        <v>406390203</v>
      </c>
      <c r="C57" s="57">
        <v>0</v>
      </c>
      <c r="D57" s="57">
        <f t="shared" si="0"/>
        <v>-346650843.15899998</v>
      </c>
    </row>
    <row r="58" spans="1:4" s="2" customFormat="1">
      <c r="A58" s="54" t="s">
        <v>44</v>
      </c>
      <c r="B58" s="55">
        <v>19208184325.991001</v>
      </c>
      <c r="C58" s="55">
        <v>9098463216</v>
      </c>
      <c r="D58" s="55">
        <f t="shared" si="0"/>
        <v>-7286118014.0703239</v>
      </c>
    </row>
    <row r="59" spans="1:4" s="2" customFormat="1">
      <c r="A59" s="46" t="s">
        <v>94</v>
      </c>
      <c r="B59" s="47">
        <v>71991141</v>
      </c>
      <c r="C59" s="47">
        <v>0</v>
      </c>
      <c r="D59" s="47">
        <f t="shared" si="0"/>
        <v>-61408443.273000002</v>
      </c>
    </row>
    <row r="60" spans="1:4" s="2" customFormat="1">
      <c r="A60" s="54" t="s">
        <v>52</v>
      </c>
      <c r="B60" s="55">
        <v>0</v>
      </c>
      <c r="C60" s="55">
        <v>0</v>
      </c>
      <c r="D60" s="55">
        <f t="shared" si="0"/>
        <v>0</v>
      </c>
    </row>
    <row r="61" spans="1:4" s="2" customFormat="1">
      <c r="A61" s="56" t="s">
        <v>58</v>
      </c>
      <c r="B61" s="57">
        <v>19993480017</v>
      </c>
      <c r="C61" s="57">
        <v>9252693134</v>
      </c>
      <c r="D61" s="57">
        <f t="shared" si="0"/>
        <v>-7801745320.5009995</v>
      </c>
    </row>
    <row r="62" spans="1:4" s="2" customFormat="1">
      <c r="A62" s="54" t="s">
        <v>57</v>
      </c>
      <c r="B62" s="55">
        <v>7927478</v>
      </c>
      <c r="C62" s="55">
        <v>71616595</v>
      </c>
      <c r="D62" s="55">
        <f t="shared" si="0"/>
        <v>64854456.266000003</v>
      </c>
    </row>
    <row r="63" spans="1:4" s="2" customFormat="1">
      <c r="A63" s="56" t="s">
        <v>60</v>
      </c>
      <c r="B63" s="57">
        <v>4900449</v>
      </c>
      <c r="C63" s="57">
        <v>0</v>
      </c>
      <c r="D63" s="57">
        <f t="shared" si="0"/>
        <v>-4180082.997</v>
      </c>
    </row>
    <row r="64" spans="1:4" s="2" customFormat="1">
      <c r="A64" s="54" t="s">
        <v>59</v>
      </c>
      <c r="B64" s="55">
        <v>550000</v>
      </c>
      <c r="C64" s="55">
        <v>0</v>
      </c>
      <c r="D64" s="55">
        <f t="shared" si="0"/>
        <v>-469150</v>
      </c>
    </row>
    <row r="65" spans="1:4" s="2" customFormat="1">
      <c r="A65" s="56" t="s">
        <v>64</v>
      </c>
      <c r="B65" s="57">
        <v>3216386741.125</v>
      </c>
      <c r="C65" s="57">
        <v>14112331561</v>
      </c>
      <c r="D65" s="57">
        <f t="shared" si="0"/>
        <v>11368753670.820375</v>
      </c>
    </row>
    <row r="66" spans="1:4" s="2" customFormat="1">
      <c r="A66" s="54" t="s">
        <v>186</v>
      </c>
      <c r="B66" s="55">
        <v>35557496</v>
      </c>
      <c r="C66" s="55">
        <v>122294397</v>
      </c>
      <c r="D66" s="55">
        <f t="shared" si="0"/>
        <v>91963852.912</v>
      </c>
    </row>
    <row r="67" spans="1:4" s="2" customFormat="1">
      <c r="A67" s="56" t="s">
        <v>12</v>
      </c>
      <c r="B67" s="57">
        <v>32450063574.456001</v>
      </c>
      <c r="C67" s="57">
        <v>417112724</v>
      </c>
      <c r="D67" s="57">
        <f t="shared" si="0"/>
        <v>-27262791505.010967</v>
      </c>
    </row>
    <row r="68" spans="1:4" s="2" customFormat="1">
      <c r="A68" s="54" t="s">
        <v>62</v>
      </c>
      <c r="B68" s="55">
        <v>119875551</v>
      </c>
      <c r="C68" s="55">
        <v>20000</v>
      </c>
      <c r="D68" s="55">
        <f t="shared" si="0"/>
        <v>-102233845.00299999</v>
      </c>
    </row>
    <row r="69" spans="1:4" s="2" customFormat="1">
      <c r="A69" s="56" t="s">
        <v>66</v>
      </c>
      <c r="B69" s="57">
        <v>202900</v>
      </c>
      <c r="C69" s="57">
        <v>0</v>
      </c>
      <c r="D69" s="57">
        <f t="shared" si="0"/>
        <v>-173073.69999999998</v>
      </c>
    </row>
    <row r="70" spans="1:4" s="2" customFormat="1">
      <c r="A70" s="54" t="s">
        <v>67</v>
      </c>
      <c r="B70" s="55">
        <v>50723621383.835999</v>
      </c>
      <c r="C70" s="55">
        <v>1026523391</v>
      </c>
      <c r="D70" s="55">
        <f t="shared" ref="D70:D133" si="1">C70-(0.853*B70)</f>
        <v>-42240725649.412109</v>
      </c>
    </row>
    <row r="71" spans="1:4" s="2" customFormat="1">
      <c r="A71" s="46" t="s">
        <v>63</v>
      </c>
      <c r="B71" s="47">
        <v>203016000</v>
      </c>
      <c r="C71" s="47">
        <v>0</v>
      </c>
      <c r="D71" s="47">
        <f t="shared" si="1"/>
        <v>-173172648</v>
      </c>
    </row>
    <row r="72" spans="1:4" s="2" customFormat="1">
      <c r="A72" s="54" t="s">
        <v>206</v>
      </c>
      <c r="B72" s="55">
        <v>117129588179.90199</v>
      </c>
      <c r="C72" s="55">
        <v>5742581112</v>
      </c>
      <c r="D72" s="55">
        <f t="shared" si="1"/>
        <v>-94168957605.45639</v>
      </c>
    </row>
    <row r="73" spans="1:4" s="2" customFormat="1">
      <c r="A73" s="56" t="s">
        <v>68</v>
      </c>
      <c r="B73" s="57">
        <v>20191244</v>
      </c>
      <c r="C73" s="57">
        <v>2000000</v>
      </c>
      <c r="D73" s="57">
        <f t="shared" si="1"/>
        <v>-15223131.131999999</v>
      </c>
    </row>
    <row r="74" spans="1:4" s="2" customFormat="1">
      <c r="A74" s="54" t="s">
        <v>71</v>
      </c>
      <c r="B74" s="55">
        <v>0</v>
      </c>
      <c r="C74" s="55">
        <v>600000</v>
      </c>
      <c r="D74" s="55">
        <f t="shared" si="1"/>
        <v>600000</v>
      </c>
    </row>
    <row r="75" spans="1:4" s="2" customFormat="1">
      <c r="A75" s="46" t="s">
        <v>73</v>
      </c>
      <c r="B75" s="47">
        <v>0</v>
      </c>
      <c r="C75" s="47">
        <v>0</v>
      </c>
      <c r="D75" s="47">
        <f t="shared" si="1"/>
        <v>0</v>
      </c>
    </row>
    <row r="76" spans="1:4" s="2" customFormat="1">
      <c r="A76" s="54" t="s">
        <v>70</v>
      </c>
      <c r="B76" s="55">
        <v>0</v>
      </c>
      <c r="C76" s="55">
        <v>1500000</v>
      </c>
      <c r="D76" s="55">
        <f t="shared" si="1"/>
        <v>1500000</v>
      </c>
    </row>
    <row r="77" spans="1:4" s="2" customFormat="1">
      <c r="A77" s="46" t="s">
        <v>69</v>
      </c>
      <c r="B77" s="47">
        <v>4933567007</v>
      </c>
      <c r="C77" s="47">
        <v>0</v>
      </c>
      <c r="D77" s="47">
        <f t="shared" si="1"/>
        <v>-4208332656.9709997</v>
      </c>
    </row>
    <row r="78" spans="1:4" s="2" customFormat="1">
      <c r="A78" s="54" t="s">
        <v>74</v>
      </c>
      <c r="B78" s="55">
        <v>152475567501.68799</v>
      </c>
      <c r="C78" s="55">
        <v>14869351889</v>
      </c>
      <c r="D78" s="55">
        <f t="shared" si="1"/>
        <v>-115192307189.93985</v>
      </c>
    </row>
    <row r="79" spans="1:4" s="2" customFormat="1">
      <c r="A79" s="46" t="s">
        <v>75</v>
      </c>
      <c r="B79" s="47">
        <v>30703293342</v>
      </c>
      <c r="C79" s="47">
        <v>70510767969</v>
      </c>
      <c r="D79" s="47">
        <f t="shared" si="1"/>
        <v>44320858748.274002</v>
      </c>
    </row>
    <row r="80" spans="1:4" s="2" customFormat="1">
      <c r="A80" s="54" t="s">
        <v>81</v>
      </c>
      <c r="B80" s="55">
        <v>21166482</v>
      </c>
      <c r="C80" s="55">
        <v>2962481</v>
      </c>
      <c r="D80" s="55">
        <f t="shared" si="1"/>
        <v>-15092528.145999998</v>
      </c>
    </row>
    <row r="81" spans="1:4" s="2" customFormat="1">
      <c r="A81" s="56" t="s">
        <v>78</v>
      </c>
      <c r="B81" s="57">
        <v>53702011</v>
      </c>
      <c r="C81" s="57">
        <v>0</v>
      </c>
      <c r="D81" s="57">
        <f t="shared" si="1"/>
        <v>-45807815.383000001</v>
      </c>
    </row>
    <row r="82" spans="1:4" s="2" customFormat="1" ht="24.75">
      <c r="A82" s="54" t="s">
        <v>86</v>
      </c>
      <c r="B82" s="55">
        <v>0</v>
      </c>
      <c r="C82" s="55">
        <v>0</v>
      </c>
      <c r="D82" s="55">
        <f t="shared" si="1"/>
        <v>0</v>
      </c>
    </row>
    <row r="83" spans="1:4" s="2" customFormat="1">
      <c r="A83" s="46" t="s">
        <v>79</v>
      </c>
      <c r="B83" s="47">
        <v>14941722777.054001</v>
      </c>
      <c r="C83" s="47">
        <v>18283868638</v>
      </c>
      <c r="D83" s="47">
        <f t="shared" si="1"/>
        <v>5538579109.1729374</v>
      </c>
    </row>
    <row r="84" spans="1:4" s="2" customFormat="1">
      <c r="A84" s="54" t="s">
        <v>80</v>
      </c>
      <c r="B84" s="55">
        <v>0</v>
      </c>
      <c r="C84" s="55">
        <v>0</v>
      </c>
      <c r="D84" s="55">
        <f t="shared" si="1"/>
        <v>0</v>
      </c>
    </row>
    <row r="85" spans="1:4" s="2" customFormat="1">
      <c r="A85" s="56" t="s">
        <v>85</v>
      </c>
      <c r="B85" s="57">
        <v>1442311484</v>
      </c>
      <c r="C85" s="57">
        <v>9294796</v>
      </c>
      <c r="D85" s="57">
        <f t="shared" si="1"/>
        <v>-1220996899.852</v>
      </c>
    </row>
    <row r="86" spans="1:4" s="2" customFormat="1">
      <c r="A86" s="54" t="s">
        <v>77</v>
      </c>
      <c r="B86" s="55">
        <v>0</v>
      </c>
      <c r="C86" s="55">
        <v>0</v>
      </c>
      <c r="D86" s="55">
        <f t="shared" si="1"/>
        <v>0</v>
      </c>
    </row>
    <row r="87" spans="1:4" s="2" customFormat="1">
      <c r="A87" s="46" t="s">
        <v>259</v>
      </c>
      <c r="B87" s="47">
        <v>0</v>
      </c>
      <c r="C87" s="47">
        <v>0</v>
      </c>
      <c r="D87" s="47">
        <f t="shared" si="1"/>
        <v>0</v>
      </c>
    </row>
    <row r="88" spans="1:4" s="2" customFormat="1">
      <c r="A88" s="54" t="s">
        <v>83</v>
      </c>
      <c r="B88" s="55">
        <v>0</v>
      </c>
      <c r="C88" s="55">
        <v>0</v>
      </c>
      <c r="D88" s="55">
        <f t="shared" si="1"/>
        <v>0</v>
      </c>
    </row>
    <row r="89" spans="1:4" s="2" customFormat="1">
      <c r="A89" s="46" t="s">
        <v>88</v>
      </c>
      <c r="B89" s="47">
        <v>0</v>
      </c>
      <c r="C89" s="47">
        <v>0</v>
      </c>
      <c r="D89" s="47">
        <f t="shared" si="1"/>
        <v>0</v>
      </c>
    </row>
    <row r="90" spans="1:4" s="2" customFormat="1">
      <c r="A90" s="54" t="s">
        <v>87</v>
      </c>
      <c r="B90" s="55">
        <v>233212293.546</v>
      </c>
      <c r="C90" s="55">
        <v>0</v>
      </c>
      <c r="D90" s="55">
        <f t="shared" si="1"/>
        <v>-198930086.39473799</v>
      </c>
    </row>
    <row r="91" spans="1:4" s="2" customFormat="1">
      <c r="A91" s="46" t="s">
        <v>82</v>
      </c>
      <c r="B91" s="47">
        <v>325684957</v>
      </c>
      <c r="C91" s="47">
        <v>1145507147</v>
      </c>
      <c r="D91" s="47">
        <f t="shared" si="1"/>
        <v>867697878.67900002</v>
      </c>
    </row>
    <row r="92" spans="1:4" s="2" customFormat="1">
      <c r="A92" s="54" t="s">
        <v>84</v>
      </c>
      <c r="B92" s="55">
        <v>3607846973</v>
      </c>
      <c r="C92" s="55">
        <v>78618183</v>
      </c>
      <c r="D92" s="55">
        <f t="shared" si="1"/>
        <v>-2998875284.9689999</v>
      </c>
    </row>
    <row r="93" spans="1:4" s="2" customFormat="1">
      <c r="A93" s="56" t="s">
        <v>89</v>
      </c>
      <c r="B93" s="57">
        <v>257714650</v>
      </c>
      <c r="C93" s="57">
        <v>0</v>
      </c>
      <c r="D93" s="57">
        <f t="shared" si="1"/>
        <v>-219830596.44999999</v>
      </c>
    </row>
    <row r="94" spans="1:4" s="2" customFormat="1">
      <c r="A94" s="54" t="s">
        <v>90</v>
      </c>
      <c r="B94" s="55">
        <v>0</v>
      </c>
      <c r="C94" s="55">
        <v>0</v>
      </c>
      <c r="D94" s="55">
        <f t="shared" si="1"/>
        <v>0</v>
      </c>
    </row>
    <row r="95" spans="1:4" s="2" customFormat="1">
      <c r="A95" s="56" t="s">
        <v>95</v>
      </c>
      <c r="B95" s="57">
        <v>0</v>
      </c>
      <c r="C95" s="57">
        <v>3500000</v>
      </c>
      <c r="D95" s="57">
        <f t="shared" si="1"/>
        <v>3500000</v>
      </c>
    </row>
    <row r="96" spans="1:4" s="2" customFormat="1">
      <c r="A96" s="54" t="s">
        <v>92</v>
      </c>
      <c r="B96" s="55">
        <v>18361162</v>
      </c>
      <c r="C96" s="55">
        <v>3928399</v>
      </c>
      <c r="D96" s="55">
        <f t="shared" si="1"/>
        <v>-11733672.185999999</v>
      </c>
    </row>
    <row r="97" spans="1:4" s="2" customFormat="1">
      <c r="A97" s="56" t="s">
        <v>93</v>
      </c>
      <c r="B97" s="57">
        <v>89286</v>
      </c>
      <c r="C97" s="57">
        <v>0</v>
      </c>
      <c r="D97" s="57">
        <f t="shared" si="1"/>
        <v>-76160.957999999999</v>
      </c>
    </row>
    <row r="98" spans="1:4" s="2" customFormat="1">
      <c r="A98" s="54" t="s">
        <v>91</v>
      </c>
      <c r="B98" s="55">
        <v>11850505916.188999</v>
      </c>
      <c r="C98" s="55">
        <v>109591880</v>
      </c>
      <c r="D98" s="55">
        <f t="shared" si="1"/>
        <v>-9998889666.5092163</v>
      </c>
    </row>
    <row r="99" spans="1:4" s="2" customFormat="1">
      <c r="A99" s="46" t="s">
        <v>96</v>
      </c>
      <c r="B99" s="47">
        <v>165708814</v>
      </c>
      <c r="C99" s="47">
        <v>0</v>
      </c>
      <c r="D99" s="47">
        <f t="shared" si="1"/>
        <v>-141349618.34200001</v>
      </c>
    </row>
    <row r="100" spans="1:4" s="2" customFormat="1">
      <c r="A100" s="54" t="s">
        <v>99</v>
      </c>
      <c r="B100" s="55">
        <v>239413</v>
      </c>
      <c r="C100" s="55">
        <v>0</v>
      </c>
      <c r="D100" s="55">
        <f t="shared" si="1"/>
        <v>-204219.28899999999</v>
      </c>
    </row>
    <row r="101" spans="1:4" s="2" customFormat="1">
      <c r="A101" s="46" t="s">
        <v>205</v>
      </c>
      <c r="B101" s="53">
        <v>60908927</v>
      </c>
      <c r="C101" s="53">
        <v>0</v>
      </c>
      <c r="D101" s="53">
        <f t="shared" si="1"/>
        <v>-51955314.730999999</v>
      </c>
    </row>
    <row r="102" spans="1:4" s="2" customFormat="1">
      <c r="A102" s="54" t="s">
        <v>211</v>
      </c>
      <c r="B102" s="55">
        <v>27902531</v>
      </c>
      <c r="C102" s="55">
        <v>0</v>
      </c>
      <c r="D102" s="55">
        <f t="shared" si="1"/>
        <v>-23800858.943</v>
      </c>
    </row>
    <row r="103" spans="1:4" s="2" customFormat="1">
      <c r="A103" s="56" t="s">
        <v>265</v>
      </c>
      <c r="B103" s="57">
        <v>0</v>
      </c>
      <c r="C103" s="57">
        <v>0</v>
      </c>
      <c r="D103" s="57">
        <f t="shared" si="1"/>
        <v>0</v>
      </c>
    </row>
    <row r="104" spans="1:4" s="2" customFormat="1">
      <c r="A104" s="54" t="s">
        <v>100</v>
      </c>
      <c r="B104" s="55">
        <v>237532808741.845</v>
      </c>
      <c r="C104" s="55">
        <v>40601151829</v>
      </c>
      <c r="D104" s="55">
        <f t="shared" si="1"/>
        <v>-162014334027.79379</v>
      </c>
    </row>
    <row r="105" spans="1:4" s="2" customFormat="1">
      <c r="A105" s="46" t="s">
        <v>221</v>
      </c>
      <c r="B105" s="47">
        <v>9550436081.4829998</v>
      </c>
      <c r="C105" s="47">
        <v>16963238660</v>
      </c>
      <c r="D105" s="47">
        <f t="shared" si="1"/>
        <v>8816716682.4950027</v>
      </c>
    </row>
    <row r="106" spans="1:4" s="2" customFormat="1">
      <c r="A106" s="54" t="s">
        <v>101</v>
      </c>
      <c r="B106" s="55">
        <v>208764412</v>
      </c>
      <c r="C106" s="55">
        <v>0</v>
      </c>
      <c r="D106" s="55">
        <f t="shared" si="1"/>
        <v>-178076043.43599999</v>
      </c>
    </row>
    <row r="107" spans="1:4" s="2" customFormat="1">
      <c r="A107" s="56" t="s">
        <v>97</v>
      </c>
      <c r="B107" s="57">
        <v>3429609778</v>
      </c>
      <c r="C107" s="57">
        <v>0</v>
      </c>
      <c r="D107" s="57">
        <f t="shared" si="1"/>
        <v>-2925457140.6339998</v>
      </c>
    </row>
    <row r="108" spans="1:4" s="2" customFormat="1">
      <c r="A108" s="54" t="s">
        <v>102</v>
      </c>
      <c r="B108" s="55">
        <v>952080019.21700001</v>
      </c>
      <c r="C108" s="55">
        <v>0</v>
      </c>
      <c r="D108" s="55">
        <f t="shared" si="1"/>
        <v>-812124256.39210093</v>
      </c>
    </row>
    <row r="109" spans="1:4" s="2" customFormat="1">
      <c r="A109" s="46" t="s">
        <v>98</v>
      </c>
      <c r="B109" s="47">
        <v>2121400846</v>
      </c>
      <c r="C109" s="47">
        <v>66069549</v>
      </c>
      <c r="D109" s="47">
        <f t="shared" si="1"/>
        <v>-1743485372.638</v>
      </c>
    </row>
    <row r="110" spans="1:4" s="2" customFormat="1">
      <c r="A110" s="54" t="s">
        <v>103</v>
      </c>
      <c r="B110" s="55">
        <v>17212611111.765999</v>
      </c>
      <c r="C110" s="55">
        <v>1072199051</v>
      </c>
      <c r="D110" s="55">
        <f t="shared" si="1"/>
        <v>-13610158227.336397</v>
      </c>
    </row>
    <row r="111" spans="1:4" s="2" customFormat="1">
      <c r="A111" s="56" t="s">
        <v>104</v>
      </c>
      <c r="B111" s="57">
        <v>809375</v>
      </c>
      <c r="C111" s="57">
        <v>0</v>
      </c>
      <c r="D111" s="57">
        <f t="shared" si="1"/>
        <v>-690396.875</v>
      </c>
    </row>
    <row r="112" spans="1:4" s="2" customFormat="1">
      <c r="A112" s="54" t="s">
        <v>106</v>
      </c>
      <c r="B112" s="55">
        <v>5406343140</v>
      </c>
      <c r="C112" s="55">
        <v>18937620</v>
      </c>
      <c r="D112" s="55">
        <f t="shared" si="1"/>
        <v>-4592673078.4200001</v>
      </c>
    </row>
    <row r="113" spans="1:4" s="2" customFormat="1">
      <c r="A113" s="46" t="s">
        <v>105</v>
      </c>
      <c r="B113" s="47">
        <v>58917342</v>
      </c>
      <c r="C113" s="47">
        <v>1478000</v>
      </c>
      <c r="D113" s="47">
        <f t="shared" si="1"/>
        <v>-48778492.725999996</v>
      </c>
    </row>
    <row r="114" spans="1:4" s="2" customFormat="1">
      <c r="A114" s="54" t="s">
        <v>261</v>
      </c>
      <c r="B114" s="55">
        <v>182082</v>
      </c>
      <c r="C114" s="55">
        <v>0</v>
      </c>
      <c r="D114" s="55">
        <f t="shared" si="1"/>
        <v>-155315.946</v>
      </c>
    </row>
    <row r="115" spans="1:4" s="2" customFormat="1">
      <c r="A115" s="56" t="s">
        <v>107</v>
      </c>
      <c r="B115" s="57">
        <v>25019827</v>
      </c>
      <c r="C115" s="57">
        <v>11627199</v>
      </c>
      <c r="D115" s="57">
        <f t="shared" si="1"/>
        <v>-9714713.430999998</v>
      </c>
    </row>
    <row r="116" spans="1:4" s="2" customFormat="1">
      <c r="A116" s="54" t="s">
        <v>108</v>
      </c>
      <c r="B116" s="55">
        <v>25000</v>
      </c>
      <c r="C116" s="55">
        <v>22793828</v>
      </c>
      <c r="D116" s="55">
        <f t="shared" si="1"/>
        <v>22772503</v>
      </c>
    </row>
    <row r="117" spans="1:4" s="2" customFormat="1">
      <c r="A117" s="46" t="s">
        <v>110</v>
      </c>
      <c r="B117" s="47">
        <v>0</v>
      </c>
      <c r="C117" s="47">
        <v>0</v>
      </c>
      <c r="D117" s="47">
        <f t="shared" si="1"/>
        <v>0</v>
      </c>
    </row>
    <row r="118" spans="1:4" s="2" customFormat="1">
      <c r="A118" s="54" t="s">
        <v>114</v>
      </c>
      <c r="B118" s="55">
        <v>70402973</v>
      </c>
      <c r="C118" s="55">
        <v>3300000</v>
      </c>
      <c r="D118" s="55">
        <f t="shared" si="1"/>
        <v>-56753735.968999997</v>
      </c>
    </row>
    <row r="119" spans="1:4" s="2" customFormat="1">
      <c r="A119" s="56" t="s">
        <v>116</v>
      </c>
      <c r="B119" s="57">
        <v>0</v>
      </c>
      <c r="C119" s="57">
        <v>0</v>
      </c>
      <c r="D119" s="57">
        <f t="shared" si="1"/>
        <v>0</v>
      </c>
    </row>
    <row r="120" spans="1:4" s="2" customFormat="1">
      <c r="A120" s="54" t="s">
        <v>262</v>
      </c>
      <c r="B120" s="55">
        <v>68000</v>
      </c>
      <c r="C120" s="55">
        <v>0</v>
      </c>
      <c r="D120" s="55">
        <f t="shared" si="1"/>
        <v>-58004</v>
      </c>
    </row>
    <row r="121" spans="1:4" s="2" customFormat="1">
      <c r="A121" s="46" t="s">
        <v>124</v>
      </c>
      <c r="B121" s="47">
        <v>4477184558.4289999</v>
      </c>
      <c r="C121" s="47">
        <v>0</v>
      </c>
      <c r="D121" s="47">
        <f t="shared" si="1"/>
        <v>-3819038428.3399367</v>
      </c>
    </row>
    <row r="122" spans="1:4" s="2" customFormat="1">
      <c r="A122" s="54" t="s">
        <v>117</v>
      </c>
      <c r="B122" s="55">
        <v>3884425691</v>
      </c>
      <c r="C122" s="55">
        <v>698490454</v>
      </c>
      <c r="D122" s="55">
        <f t="shared" si="1"/>
        <v>-2614924660.4229999</v>
      </c>
    </row>
    <row r="123" spans="1:4" s="2" customFormat="1">
      <c r="A123" s="56" t="s">
        <v>121</v>
      </c>
      <c r="B123" s="57">
        <v>145000</v>
      </c>
      <c r="C123" s="57">
        <v>1017349711</v>
      </c>
      <c r="D123" s="57">
        <f t="shared" si="1"/>
        <v>1017226026</v>
      </c>
    </row>
    <row r="124" spans="1:4" s="2" customFormat="1">
      <c r="A124" s="54" t="s">
        <v>125</v>
      </c>
      <c r="B124" s="55">
        <v>10826243</v>
      </c>
      <c r="C124" s="55">
        <v>24104345</v>
      </c>
      <c r="D124" s="55">
        <f t="shared" si="1"/>
        <v>14869559.721000001</v>
      </c>
    </row>
    <row r="125" spans="1:4" s="2" customFormat="1">
      <c r="A125" s="46" t="s">
        <v>119</v>
      </c>
      <c r="B125" s="47">
        <v>25497470</v>
      </c>
      <c r="C125" s="47">
        <v>46486527</v>
      </c>
      <c r="D125" s="47">
        <f t="shared" si="1"/>
        <v>24737185.09</v>
      </c>
    </row>
    <row r="126" spans="1:4" s="2" customFormat="1">
      <c r="A126" s="54" t="s">
        <v>122</v>
      </c>
      <c r="B126" s="55">
        <v>1266730169</v>
      </c>
      <c r="C126" s="55">
        <v>0</v>
      </c>
      <c r="D126" s="55">
        <f t="shared" si="1"/>
        <v>-1080520834.1570001</v>
      </c>
    </row>
    <row r="127" spans="1:4" s="2" customFormat="1">
      <c r="A127" s="46" t="s">
        <v>123</v>
      </c>
      <c r="B127" s="47">
        <v>859425480</v>
      </c>
      <c r="C127" s="47">
        <v>0</v>
      </c>
      <c r="D127" s="47">
        <f t="shared" si="1"/>
        <v>-733089934.43999994</v>
      </c>
    </row>
    <row r="128" spans="1:4" s="2" customFormat="1">
      <c r="A128" s="54" t="s">
        <v>134</v>
      </c>
      <c r="B128" s="55">
        <v>0</v>
      </c>
      <c r="C128" s="55">
        <v>0</v>
      </c>
      <c r="D128" s="55">
        <f t="shared" si="1"/>
        <v>0</v>
      </c>
    </row>
    <row r="129" spans="1:4" s="2" customFormat="1">
      <c r="A129" s="46" t="s">
        <v>129</v>
      </c>
      <c r="B129" s="47">
        <v>365284420</v>
      </c>
      <c r="C129" s="47">
        <v>42467304</v>
      </c>
      <c r="D129" s="47">
        <f t="shared" si="1"/>
        <v>-269120306.25999999</v>
      </c>
    </row>
    <row r="130" spans="1:4" s="2" customFormat="1">
      <c r="A130" s="54" t="s">
        <v>142</v>
      </c>
      <c r="B130" s="55">
        <v>23948318732.237999</v>
      </c>
      <c r="C130" s="55">
        <v>17949698980</v>
      </c>
      <c r="D130" s="55">
        <f t="shared" si="1"/>
        <v>-2478216898.5990143</v>
      </c>
    </row>
    <row r="131" spans="1:4" s="2" customFormat="1">
      <c r="A131" s="56" t="s">
        <v>140</v>
      </c>
      <c r="B131" s="57">
        <v>0</v>
      </c>
      <c r="C131" s="57">
        <v>0</v>
      </c>
      <c r="D131" s="57">
        <f t="shared" si="1"/>
        <v>0</v>
      </c>
    </row>
    <row r="132" spans="1:4" s="2" customFormat="1">
      <c r="A132" s="54" t="s">
        <v>276</v>
      </c>
      <c r="B132" s="55">
        <v>0</v>
      </c>
      <c r="C132" s="55">
        <v>0</v>
      </c>
      <c r="D132" s="55">
        <f t="shared" si="1"/>
        <v>0</v>
      </c>
    </row>
    <row r="133" spans="1:4" s="2" customFormat="1">
      <c r="A133" s="46" t="s">
        <v>131</v>
      </c>
      <c r="B133" s="47">
        <v>342145717</v>
      </c>
      <c r="C133" s="47">
        <v>853605582</v>
      </c>
      <c r="D133" s="47">
        <f t="shared" si="1"/>
        <v>561755285.39899993</v>
      </c>
    </row>
    <row r="134" spans="1:4" s="2" customFormat="1">
      <c r="A134" s="54" t="s">
        <v>138</v>
      </c>
      <c r="B134" s="55">
        <v>1731255275</v>
      </c>
      <c r="C134" s="55">
        <v>0</v>
      </c>
      <c r="D134" s="55">
        <f t="shared" ref="D134:D197" si="2">C134-(0.853*B134)</f>
        <v>-1476760749.575</v>
      </c>
    </row>
    <row r="135" spans="1:4" s="2" customFormat="1">
      <c r="A135" s="56" t="s">
        <v>126</v>
      </c>
      <c r="B135" s="57">
        <v>26965166997.332001</v>
      </c>
      <c r="C135" s="57">
        <v>678442002</v>
      </c>
      <c r="D135" s="57">
        <f t="shared" si="2"/>
        <v>-22322845446.724197</v>
      </c>
    </row>
    <row r="136" spans="1:4" s="2" customFormat="1">
      <c r="A136" s="54" t="s">
        <v>130</v>
      </c>
      <c r="B136" s="55">
        <v>0</v>
      </c>
      <c r="C136" s="55">
        <v>0</v>
      </c>
      <c r="D136" s="55">
        <f t="shared" si="2"/>
        <v>0</v>
      </c>
    </row>
    <row r="137" spans="1:4" s="2" customFormat="1">
      <c r="A137" s="46" t="s">
        <v>135</v>
      </c>
      <c r="B137" s="47">
        <v>1131531</v>
      </c>
      <c r="C137" s="47">
        <v>0</v>
      </c>
      <c r="D137" s="47">
        <f t="shared" si="2"/>
        <v>-965195.94299999997</v>
      </c>
    </row>
    <row r="138" spans="1:4" s="2" customFormat="1">
      <c r="A138" s="54" t="s">
        <v>139</v>
      </c>
      <c r="B138" s="55">
        <v>145709995</v>
      </c>
      <c r="C138" s="55">
        <v>139788341</v>
      </c>
      <c r="D138" s="55">
        <f t="shared" si="2"/>
        <v>15497715.265000001</v>
      </c>
    </row>
    <row r="139" spans="1:4" s="2" customFormat="1">
      <c r="A139" s="56" t="s">
        <v>136</v>
      </c>
      <c r="B139" s="57">
        <v>27404030545</v>
      </c>
      <c r="C139" s="57">
        <v>12939700</v>
      </c>
      <c r="D139" s="57">
        <f t="shared" si="2"/>
        <v>-23362698354.884998</v>
      </c>
    </row>
    <row r="140" spans="1:4" s="2" customFormat="1">
      <c r="A140" s="54" t="s">
        <v>215</v>
      </c>
      <c r="B140" s="55">
        <v>0</v>
      </c>
      <c r="C140" s="55">
        <v>0</v>
      </c>
      <c r="D140" s="55">
        <f t="shared" si="2"/>
        <v>0</v>
      </c>
    </row>
    <row r="141" spans="1:4" s="2" customFormat="1">
      <c r="A141" s="46" t="s">
        <v>141</v>
      </c>
      <c r="B141" s="47">
        <v>23860359</v>
      </c>
      <c r="C141" s="47">
        <v>0</v>
      </c>
      <c r="D141" s="47">
        <f t="shared" si="2"/>
        <v>-20352886.226999998</v>
      </c>
    </row>
    <row r="142" spans="1:4" s="2" customFormat="1">
      <c r="A142" s="54" t="s">
        <v>72</v>
      </c>
      <c r="B142" s="55">
        <v>3533573</v>
      </c>
      <c r="C142" s="55">
        <v>0</v>
      </c>
      <c r="D142" s="55">
        <f t="shared" si="2"/>
        <v>-3014137.7689999999</v>
      </c>
    </row>
    <row r="143" spans="1:4" s="2" customFormat="1">
      <c r="A143" s="56" t="s">
        <v>128</v>
      </c>
      <c r="B143" s="57">
        <v>0</v>
      </c>
      <c r="C143" s="57">
        <v>12171710</v>
      </c>
      <c r="D143" s="57">
        <f t="shared" si="2"/>
        <v>12171710</v>
      </c>
    </row>
    <row r="144" spans="1:4" s="2" customFormat="1">
      <c r="A144" s="54" t="s">
        <v>127</v>
      </c>
      <c r="B144" s="55">
        <v>148890202</v>
      </c>
      <c r="C144" s="55">
        <v>104709439</v>
      </c>
      <c r="D144" s="55">
        <f t="shared" si="2"/>
        <v>-22293903.305999994</v>
      </c>
    </row>
    <row r="145" spans="1:4" s="2" customFormat="1">
      <c r="A145" s="56" t="s">
        <v>133</v>
      </c>
      <c r="B145" s="57">
        <v>2812383</v>
      </c>
      <c r="C145" s="57">
        <v>0</v>
      </c>
      <c r="D145" s="57">
        <f t="shared" si="2"/>
        <v>-2398962.699</v>
      </c>
    </row>
    <row r="146" spans="1:4" s="2" customFormat="1">
      <c r="A146" s="54" t="s">
        <v>137</v>
      </c>
      <c r="B146" s="55">
        <v>0</v>
      </c>
      <c r="C146" s="55">
        <v>0</v>
      </c>
      <c r="D146" s="55">
        <f t="shared" si="2"/>
        <v>0</v>
      </c>
    </row>
    <row r="147" spans="1:4" s="2" customFormat="1">
      <c r="A147" s="46" t="s">
        <v>143</v>
      </c>
      <c r="B147" s="47">
        <v>0</v>
      </c>
      <c r="C147" s="47">
        <v>500000</v>
      </c>
      <c r="D147" s="47">
        <f t="shared" si="2"/>
        <v>500000</v>
      </c>
    </row>
    <row r="148" spans="1:4" s="2" customFormat="1">
      <c r="A148" s="54" t="s">
        <v>132</v>
      </c>
      <c r="B148" s="55">
        <v>0</v>
      </c>
      <c r="C148" s="55">
        <v>0</v>
      </c>
      <c r="D148" s="55">
        <f t="shared" si="2"/>
        <v>0</v>
      </c>
    </row>
    <row r="149" spans="1:4" s="2" customFormat="1">
      <c r="A149" s="56" t="s">
        <v>144</v>
      </c>
      <c r="B149" s="57">
        <v>1981474253</v>
      </c>
      <c r="C149" s="57">
        <v>13456341</v>
      </c>
      <c r="D149" s="57">
        <f t="shared" si="2"/>
        <v>-1676741196.809</v>
      </c>
    </row>
    <row r="150" spans="1:4" s="2" customFormat="1">
      <c r="A150" s="54" t="s">
        <v>152</v>
      </c>
      <c r="B150" s="55">
        <v>0</v>
      </c>
      <c r="C150" s="55">
        <v>0</v>
      </c>
      <c r="D150" s="55">
        <f t="shared" si="2"/>
        <v>0</v>
      </c>
    </row>
    <row r="151" spans="1:4" s="2" customFormat="1">
      <c r="A151" s="46" t="s">
        <v>149</v>
      </c>
      <c r="B151" s="47">
        <v>752351</v>
      </c>
      <c r="C151" s="47">
        <v>0</v>
      </c>
      <c r="D151" s="47">
        <f t="shared" si="2"/>
        <v>-641755.40299999993</v>
      </c>
    </row>
    <row r="152" spans="1:4" s="2" customFormat="1">
      <c r="A152" s="54" t="s">
        <v>146</v>
      </c>
      <c r="B152" s="55">
        <v>1214923802.6760001</v>
      </c>
      <c r="C152" s="55">
        <v>28120353932</v>
      </c>
      <c r="D152" s="55">
        <f t="shared" si="2"/>
        <v>27084023928.317371</v>
      </c>
    </row>
    <row r="153" spans="1:4" s="2" customFormat="1">
      <c r="A153" s="56" t="s">
        <v>148</v>
      </c>
      <c r="B153" s="57">
        <v>37908907101.660004</v>
      </c>
      <c r="C153" s="57">
        <v>23863854397</v>
      </c>
      <c r="D153" s="57">
        <f t="shared" si="2"/>
        <v>-8472443360.7159805</v>
      </c>
    </row>
    <row r="154" spans="1:4" s="2" customFormat="1">
      <c r="A154" s="54" t="s">
        <v>153</v>
      </c>
      <c r="B154" s="55">
        <v>0</v>
      </c>
      <c r="C154" s="55">
        <v>0</v>
      </c>
      <c r="D154" s="55">
        <f t="shared" si="2"/>
        <v>0</v>
      </c>
    </row>
    <row r="155" spans="1:4" s="2" customFormat="1">
      <c r="A155" s="56" t="s">
        <v>147</v>
      </c>
      <c r="B155" s="57">
        <v>31100000</v>
      </c>
      <c r="C155" s="57">
        <v>0</v>
      </c>
      <c r="D155" s="57">
        <f t="shared" si="2"/>
        <v>-26528300</v>
      </c>
    </row>
    <row r="156" spans="1:4" s="2" customFormat="1">
      <c r="A156" s="54" t="s">
        <v>151</v>
      </c>
      <c r="B156" s="55">
        <v>660638447</v>
      </c>
      <c r="C156" s="55">
        <v>188124119</v>
      </c>
      <c r="D156" s="55">
        <f t="shared" si="2"/>
        <v>-375400476.29100001</v>
      </c>
    </row>
    <row r="157" spans="1:4" s="2" customFormat="1">
      <c r="A157" s="56" t="s">
        <v>145</v>
      </c>
      <c r="B157" s="57">
        <v>1266003</v>
      </c>
      <c r="C157" s="57">
        <v>0</v>
      </c>
      <c r="D157" s="57">
        <f t="shared" si="2"/>
        <v>-1079900.5589999999</v>
      </c>
    </row>
    <row r="158" spans="1:4" s="2" customFormat="1">
      <c r="A158" s="54" t="s">
        <v>154</v>
      </c>
      <c r="B158" s="55">
        <v>186053841.34900001</v>
      </c>
      <c r="C158" s="55">
        <v>0</v>
      </c>
      <c r="D158" s="55">
        <f t="shared" si="2"/>
        <v>-158703926.670697</v>
      </c>
    </row>
    <row r="159" spans="1:4" s="2" customFormat="1">
      <c r="A159" s="56" t="s">
        <v>277</v>
      </c>
      <c r="B159" s="57">
        <v>0</v>
      </c>
      <c r="C159" s="57">
        <v>0</v>
      </c>
      <c r="D159" s="57">
        <f t="shared" si="2"/>
        <v>0</v>
      </c>
    </row>
    <row r="160" spans="1:4" s="2" customFormat="1">
      <c r="A160" s="54" t="s">
        <v>155</v>
      </c>
      <c r="B160" s="55">
        <v>126658462</v>
      </c>
      <c r="C160" s="55">
        <v>0</v>
      </c>
      <c r="D160" s="55">
        <f t="shared" si="2"/>
        <v>-108039668.086</v>
      </c>
    </row>
    <row r="161" spans="1:4" s="2" customFormat="1">
      <c r="A161" s="46" t="s">
        <v>204</v>
      </c>
      <c r="B161" s="47">
        <v>628420</v>
      </c>
      <c r="C161" s="47">
        <v>3035420</v>
      </c>
      <c r="D161" s="47">
        <f t="shared" si="2"/>
        <v>2499377.7400000002</v>
      </c>
    </row>
    <row r="162" spans="1:4" s="2" customFormat="1">
      <c r="A162" s="54" t="s">
        <v>208</v>
      </c>
      <c r="B162" s="55">
        <v>0</v>
      </c>
      <c r="C162" s="55">
        <v>0</v>
      </c>
      <c r="D162" s="55">
        <f t="shared" si="2"/>
        <v>0</v>
      </c>
    </row>
    <row r="163" spans="1:4" s="2" customFormat="1">
      <c r="A163" s="56" t="s">
        <v>160</v>
      </c>
      <c r="B163" s="57">
        <v>5162978773.5050001</v>
      </c>
      <c r="C163" s="57">
        <v>2241598508</v>
      </c>
      <c r="D163" s="57">
        <f t="shared" si="2"/>
        <v>-2162422385.7997646</v>
      </c>
    </row>
    <row r="164" spans="1:4" s="2" customFormat="1">
      <c r="A164" s="54" t="s">
        <v>156</v>
      </c>
      <c r="B164" s="55">
        <v>16438690</v>
      </c>
      <c r="C164" s="55">
        <v>0</v>
      </c>
      <c r="D164" s="55">
        <f t="shared" si="2"/>
        <v>-14022202.57</v>
      </c>
    </row>
    <row r="165" spans="1:4" s="2" customFormat="1">
      <c r="A165" s="46" t="s">
        <v>158</v>
      </c>
      <c r="B165" s="47">
        <v>0</v>
      </c>
      <c r="C165" s="47">
        <v>0</v>
      </c>
      <c r="D165" s="47">
        <f t="shared" si="2"/>
        <v>0</v>
      </c>
    </row>
    <row r="166" spans="1:4" s="2" customFormat="1">
      <c r="A166" s="54" t="s">
        <v>263</v>
      </c>
      <c r="B166" s="55">
        <v>0</v>
      </c>
      <c r="C166" s="55">
        <v>0</v>
      </c>
      <c r="D166" s="55">
        <f t="shared" si="2"/>
        <v>0</v>
      </c>
    </row>
    <row r="167" spans="1:4" s="2" customFormat="1">
      <c r="A167" s="56" t="s">
        <v>217</v>
      </c>
      <c r="B167" s="57">
        <v>3745957862.5739999</v>
      </c>
      <c r="C167" s="57">
        <v>0</v>
      </c>
      <c r="D167" s="57">
        <f t="shared" si="2"/>
        <v>-3195302056.7756219</v>
      </c>
    </row>
    <row r="168" spans="1:4" s="2" customFormat="1">
      <c r="A168" s="54" t="s">
        <v>150</v>
      </c>
      <c r="B168" s="55">
        <v>80096323180.654999</v>
      </c>
      <c r="C168" s="55">
        <v>14203662683</v>
      </c>
      <c r="D168" s="55">
        <f t="shared" si="2"/>
        <v>-54118500990.098709</v>
      </c>
    </row>
    <row r="169" spans="1:4" s="2" customFormat="1">
      <c r="A169" s="56" t="s">
        <v>157</v>
      </c>
      <c r="B169" s="57">
        <v>0</v>
      </c>
      <c r="C169" s="57">
        <v>0</v>
      </c>
      <c r="D169" s="57">
        <f t="shared" si="2"/>
        <v>0</v>
      </c>
    </row>
    <row r="170" spans="1:4" s="2" customFormat="1">
      <c r="A170" s="54" t="s">
        <v>159</v>
      </c>
      <c r="B170" s="55">
        <v>546544</v>
      </c>
      <c r="C170" s="55">
        <v>65017106</v>
      </c>
      <c r="D170" s="55">
        <f t="shared" si="2"/>
        <v>64550903.968000002</v>
      </c>
    </row>
    <row r="171" spans="1:4" s="2" customFormat="1">
      <c r="A171" s="46" t="s">
        <v>162</v>
      </c>
      <c r="B171" s="47">
        <v>0</v>
      </c>
      <c r="C171" s="47">
        <v>0</v>
      </c>
      <c r="D171" s="47">
        <f t="shared" si="2"/>
        <v>0</v>
      </c>
    </row>
    <row r="172" spans="1:4" s="2" customFormat="1">
      <c r="A172" s="54" t="s">
        <v>161</v>
      </c>
      <c r="B172" s="55">
        <v>14737495849</v>
      </c>
      <c r="C172" s="55">
        <v>70701</v>
      </c>
      <c r="D172" s="55">
        <f t="shared" si="2"/>
        <v>-12571013258.197001</v>
      </c>
    </row>
    <row r="173" spans="1:4" s="2" customFormat="1">
      <c r="A173" s="56" t="s">
        <v>163</v>
      </c>
      <c r="B173" s="57">
        <v>87665971</v>
      </c>
      <c r="C173" s="57">
        <v>0</v>
      </c>
      <c r="D173" s="57">
        <f t="shared" si="2"/>
        <v>-74779073.262999997</v>
      </c>
    </row>
    <row r="174" spans="1:4" s="2" customFormat="1">
      <c r="A174" s="54" t="s">
        <v>164</v>
      </c>
      <c r="B174" s="55">
        <v>2919001915</v>
      </c>
      <c r="C174" s="55">
        <v>1981201406</v>
      </c>
      <c r="D174" s="55">
        <f t="shared" si="2"/>
        <v>-508707227.49499989</v>
      </c>
    </row>
    <row r="175" spans="1:4" s="2" customFormat="1">
      <c r="A175" s="56" t="s">
        <v>165</v>
      </c>
      <c r="B175" s="57">
        <v>14275329</v>
      </c>
      <c r="C175" s="57">
        <v>0</v>
      </c>
      <c r="D175" s="57">
        <f t="shared" si="2"/>
        <v>-12176855.637</v>
      </c>
    </row>
    <row r="176" spans="1:4" s="2" customFormat="1">
      <c r="A176" s="54" t="s">
        <v>166</v>
      </c>
      <c r="B176" s="55">
        <v>655000</v>
      </c>
      <c r="C176" s="55">
        <v>0</v>
      </c>
      <c r="D176" s="55">
        <f t="shared" si="2"/>
        <v>-558715</v>
      </c>
    </row>
    <row r="177" spans="1:4" s="2" customFormat="1">
      <c r="A177" s="46" t="s">
        <v>167</v>
      </c>
      <c r="B177" s="47">
        <v>92275214</v>
      </c>
      <c r="C177" s="47">
        <v>0</v>
      </c>
      <c r="D177" s="47">
        <f t="shared" si="2"/>
        <v>-78710757.541999996</v>
      </c>
    </row>
    <row r="178" spans="1:4" s="2" customFormat="1">
      <c r="A178" s="54" t="s">
        <v>76</v>
      </c>
      <c r="B178" s="55">
        <v>64853825355.357002</v>
      </c>
      <c r="C178" s="55">
        <v>13795206996</v>
      </c>
      <c r="D178" s="55">
        <f t="shared" si="2"/>
        <v>-41525106032.119522</v>
      </c>
    </row>
    <row r="179" spans="1:4" s="2" customFormat="1">
      <c r="A179" s="56" t="s">
        <v>168</v>
      </c>
      <c r="B179" s="57">
        <v>3457079229</v>
      </c>
      <c r="C179" s="57">
        <v>18538643</v>
      </c>
      <c r="D179" s="57">
        <f t="shared" si="2"/>
        <v>-2930349939.3369999</v>
      </c>
    </row>
    <row r="180" spans="1:4" s="2" customFormat="1">
      <c r="A180" s="54" t="s">
        <v>169</v>
      </c>
      <c r="B180" s="55">
        <v>2197473</v>
      </c>
      <c r="C180" s="55">
        <v>0</v>
      </c>
      <c r="D180" s="55">
        <f t="shared" si="2"/>
        <v>-1874444.469</v>
      </c>
    </row>
    <row r="181" spans="1:4" s="2" customFormat="1">
      <c r="A181" s="56" t="s">
        <v>65</v>
      </c>
      <c r="B181" s="57">
        <v>0</v>
      </c>
      <c r="C181" s="57">
        <v>0</v>
      </c>
      <c r="D181" s="57">
        <f t="shared" si="2"/>
        <v>0</v>
      </c>
    </row>
    <row r="182" spans="1:4" s="2" customFormat="1">
      <c r="A182" s="54" t="s">
        <v>111</v>
      </c>
      <c r="B182" s="55">
        <v>200000</v>
      </c>
      <c r="C182" s="55">
        <v>0</v>
      </c>
      <c r="D182" s="55">
        <f t="shared" si="2"/>
        <v>-170600</v>
      </c>
    </row>
    <row r="183" spans="1:4" s="2" customFormat="1">
      <c r="A183" s="46" t="s">
        <v>176</v>
      </c>
      <c r="B183" s="47">
        <v>0</v>
      </c>
      <c r="C183" s="47">
        <v>0</v>
      </c>
      <c r="D183" s="47">
        <f t="shared" si="2"/>
        <v>0</v>
      </c>
    </row>
    <row r="184" spans="1:4" s="2" customFormat="1">
      <c r="A184" s="54" t="s">
        <v>118</v>
      </c>
      <c r="B184" s="55">
        <v>0</v>
      </c>
      <c r="C184" s="55">
        <v>0</v>
      </c>
      <c r="D184" s="55">
        <f t="shared" si="2"/>
        <v>0</v>
      </c>
    </row>
    <row r="185" spans="1:4" s="2" customFormat="1">
      <c r="A185" s="46" t="s">
        <v>181</v>
      </c>
      <c r="B185" s="47">
        <v>0</v>
      </c>
      <c r="C185" s="47">
        <v>0</v>
      </c>
      <c r="D185" s="47">
        <f t="shared" si="2"/>
        <v>0</v>
      </c>
    </row>
    <row r="186" spans="1:4" s="2" customFormat="1">
      <c r="A186" s="54" t="s">
        <v>171</v>
      </c>
      <c r="B186" s="55">
        <v>0</v>
      </c>
      <c r="C186" s="55">
        <v>0</v>
      </c>
      <c r="D186" s="55">
        <f t="shared" si="2"/>
        <v>0</v>
      </c>
    </row>
    <row r="187" spans="1:4" s="2" customFormat="1">
      <c r="A187" s="56" t="s">
        <v>20</v>
      </c>
      <c r="B187" s="57">
        <v>300000</v>
      </c>
      <c r="C187" s="57">
        <v>0</v>
      </c>
      <c r="D187" s="57">
        <f t="shared" si="2"/>
        <v>-255900</v>
      </c>
    </row>
    <row r="188" spans="1:4" s="2" customFormat="1">
      <c r="A188" s="54" t="s">
        <v>185</v>
      </c>
      <c r="B188" s="55">
        <v>228149</v>
      </c>
      <c r="C188" s="55">
        <v>0</v>
      </c>
      <c r="D188" s="55">
        <f t="shared" si="2"/>
        <v>-194611.09700000001</v>
      </c>
    </row>
    <row r="189" spans="1:4" s="2" customFormat="1">
      <c r="A189" s="46" t="s">
        <v>182</v>
      </c>
      <c r="B189" s="47">
        <v>7819305390.9680004</v>
      </c>
      <c r="C189" s="47">
        <v>192952590</v>
      </c>
      <c r="D189" s="47">
        <f t="shared" si="2"/>
        <v>-6476914908.4957047</v>
      </c>
    </row>
    <row r="190" spans="1:4" s="2" customFormat="1">
      <c r="A190" s="54" t="s">
        <v>172</v>
      </c>
      <c r="B190" s="55">
        <v>17706695</v>
      </c>
      <c r="C190" s="55">
        <v>0</v>
      </c>
      <c r="D190" s="55">
        <f t="shared" si="2"/>
        <v>-15103810.834999999</v>
      </c>
    </row>
    <row r="191" spans="1:4" s="2" customFormat="1">
      <c r="A191" s="46" t="s">
        <v>180</v>
      </c>
      <c r="B191" s="47">
        <v>18680513</v>
      </c>
      <c r="C191" s="47">
        <v>893042699</v>
      </c>
      <c r="D191" s="47">
        <f t="shared" si="2"/>
        <v>877108221.41100001</v>
      </c>
    </row>
    <row r="192" spans="1:4" s="2" customFormat="1">
      <c r="A192" s="54" t="s">
        <v>175</v>
      </c>
      <c r="B192" s="55">
        <v>29245109947.138</v>
      </c>
      <c r="C192" s="55">
        <v>205847872</v>
      </c>
      <c r="D192" s="55">
        <f t="shared" si="2"/>
        <v>-24740230912.908714</v>
      </c>
    </row>
    <row r="193" spans="1:4" s="2" customFormat="1">
      <c r="A193" s="46" t="s">
        <v>179</v>
      </c>
      <c r="B193" s="47">
        <v>24119479</v>
      </c>
      <c r="C193" s="47">
        <v>0</v>
      </c>
      <c r="D193" s="47">
        <f t="shared" si="2"/>
        <v>-20573915.587000001</v>
      </c>
    </row>
    <row r="194" spans="1:4" s="2" customFormat="1">
      <c r="A194" s="54" t="s">
        <v>177</v>
      </c>
      <c r="B194" s="55">
        <v>120822</v>
      </c>
      <c r="C194" s="55">
        <v>0</v>
      </c>
      <c r="D194" s="55">
        <f t="shared" si="2"/>
        <v>-103061.166</v>
      </c>
    </row>
    <row r="195" spans="1:4" s="2" customFormat="1">
      <c r="A195" s="56" t="s">
        <v>183</v>
      </c>
      <c r="B195" s="57">
        <v>0</v>
      </c>
      <c r="C195" s="57">
        <v>0</v>
      </c>
      <c r="D195" s="57">
        <f t="shared" si="2"/>
        <v>0</v>
      </c>
    </row>
    <row r="196" spans="1:4" s="2" customFormat="1">
      <c r="A196" s="54" t="s">
        <v>173</v>
      </c>
      <c r="B196" s="55">
        <v>40000</v>
      </c>
      <c r="C196" s="55">
        <v>9707600</v>
      </c>
      <c r="D196" s="55">
        <f t="shared" si="2"/>
        <v>9673480</v>
      </c>
    </row>
    <row r="197" spans="1:4" s="2" customFormat="1">
      <c r="A197" s="56" t="s">
        <v>120</v>
      </c>
      <c r="B197" s="57">
        <v>53182078</v>
      </c>
      <c r="C197" s="57">
        <v>1480000</v>
      </c>
      <c r="D197" s="57">
        <f t="shared" si="2"/>
        <v>-43884312.534000002</v>
      </c>
    </row>
    <row r="198" spans="1:4" s="2" customFormat="1">
      <c r="A198" s="54" t="s">
        <v>174</v>
      </c>
      <c r="B198" s="55">
        <v>12468148603</v>
      </c>
      <c r="C198" s="55">
        <v>2705940</v>
      </c>
      <c r="D198" s="55">
        <f t="shared" ref="D198:D229" si="3">C198-(0.853*B198)</f>
        <v>-10632624818.358999</v>
      </c>
    </row>
    <row r="199" spans="1:4" s="2" customFormat="1">
      <c r="A199" s="56" t="s">
        <v>43</v>
      </c>
      <c r="B199" s="57">
        <v>12667410790.823</v>
      </c>
      <c r="C199" s="57">
        <v>6230631826</v>
      </c>
      <c r="D199" s="57">
        <f t="shared" si="3"/>
        <v>-4574669578.5720196</v>
      </c>
    </row>
    <row r="200" spans="1:4" s="2" customFormat="1">
      <c r="A200" s="54" t="s">
        <v>184</v>
      </c>
      <c r="B200" s="55">
        <v>1819888</v>
      </c>
      <c r="C200" s="55">
        <v>0</v>
      </c>
      <c r="D200" s="55">
        <f t="shared" si="3"/>
        <v>-1552364.4639999999</v>
      </c>
    </row>
    <row r="201" spans="1:4" s="2" customFormat="1">
      <c r="A201" s="46" t="s">
        <v>178</v>
      </c>
      <c r="B201" s="47">
        <v>234011</v>
      </c>
      <c r="C201" s="47">
        <v>0</v>
      </c>
      <c r="D201" s="47">
        <f t="shared" si="3"/>
        <v>-199611.383</v>
      </c>
    </row>
    <row r="202" spans="1:4" s="2" customFormat="1">
      <c r="A202" s="54" t="s">
        <v>188</v>
      </c>
      <c r="B202" s="55">
        <v>115609512</v>
      </c>
      <c r="C202" s="55">
        <v>5597347</v>
      </c>
      <c r="D202" s="55">
        <f t="shared" si="3"/>
        <v>-93017566.736000001</v>
      </c>
    </row>
    <row r="203" spans="1:4" s="2" customFormat="1">
      <c r="A203" s="56" t="s">
        <v>187</v>
      </c>
      <c r="B203" s="57">
        <v>61464237</v>
      </c>
      <c r="C203" s="57">
        <v>0</v>
      </c>
      <c r="D203" s="57">
        <f t="shared" si="3"/>
        <v>-52428994.160999998</v>
      </c>
    </row>
    <row r="204" spans="1:4" s="2" customFormat="1">
      <c r="A204" s="54" t="s">
        <v>201</v>
      </c>
      <c r="B204" s="55">
        <v>679681618</v>
      </c>
      <c r="C204" s="55">
        <v>1688091285</v>
      </c>
      <c r="D204" s="55">
        <f t="shared" si="3"/>
        <v>1108322864.846</v>
      </c>
    </row>
    <row r="205" spans="1:4" s="2" customFormat="1">
      <c r="A205" s="46" t="s">
        <v>202</v>
      </c>
      <c r="B205" s="47">
        <v>11242106</v>
      </c>
      <c r="C205" s="47">
        <v>31159806</v>
      </c>
      <c r="D205" s="47">
        <f t="shared" si="3"/>
        <v>21570289.582000002</v>
      </c>
    </row>
    <row r="206" spans="1:4" s="2" customFormat="1">
      <c r="A206" s="54" t="s">
        <v>190</v>
      </c>
      <c r="B206" s="55">
        <v>3300000</v>
      </c>
      <c r="C206" s="55">
        <v>12668165096</v>
      </c>
      <c r="D206" s="55">
        <f t="shared" si="3"/>
        <v>12665350196</v>
      </c>
    </row>
    <row r="207" spans="1:4" s="2" customFormat="1">
      <c r="A207" s="46" t="s">
        <v>51</v>
      </c>
      <c r="B207" s="47">
        <v>2433250</v>
      </c>
      <c r="C207" s="47">
        <v>2000000</v>
      </c>
      <c r="D207" s="47">
        <f t="shared" si="3"/>
        <v>-75562.25</v>
      </c>
    </row>
    <row r="208" spans="1:4" s="2" customFormat="1">
      <c r="A208" s="54" t="s">
        <v>55</v>
      </c>
      <c r="B208" s="55">
        <v>3634799985.0689998</v>
      </c>
      <c r="C208" s="55">
        <v>0</v>
      </c>
      <c r="D208" s="55">
        <f t="shared" si="3"/>
        <v>-3100484387.2638569</v>
      </c>
    </row>
    <row r="209" spans="1:4" s="2" customFormat="1">
      <c r="A209" s="56" t="s">
        <v>191</v>
      </c>
      <c r="B209" s="57">
        <v>0</v>
      </c>
      <c r="C209" s="57">
        <v>0</v>
      </c>
      <c r="D209" s="57">
        <f t="shared" si="3"/>
        <v>0</v>
      </c>
    </row>
    <row r="210" spans="1:4" s="2" customFormat="1">
      <c r="A210" s="54" t="s">
        <v>193</v>
      </c>
      <c r="B210" s="55">
        <v>223740257361.54199</v>
      </c>
      <c r="C210" s="55">
        <v>2312429195</v>
      </c>
      <c r="D210" s="55">
        <f t="shared" si="3"/>
        <v>-188538010334.39532</v>
      </c>
    </row>
    <row r="211" spans="1:4" s="2" customFormat="1">
      <c r="A211" s="46" t="s">
        <v>192</v>
      </c>
      <c r="B211" s="47">
        <v>131408754473.13</v>
      </c>
      <c r="C211" s="47">
        <v>9480270098</v>
      </c>
      <c r="D211" s="47">
        <f t="shared" si="3"/>
        <v>-102611397467.5799</v>
      </c>
    </row>
    <row r="212" spans="1:4" s="2" customFormat="1">
      <c r="A212" s="54" t="s">
        <v>194</v>
      </c>
      <c r="B212" s="55">
        <v>1802875</v>
      </c>
      <c r="C212" s="55">
        <v>0</v>
      </c>
      <c r="D212" s="55">
        <f t="shared" si="3"/>
        <v>-1537852.375</v>
      </c>
    </row>
    <row r="213" spans="1:4" s="2" customFormat="1">
      <c r="A213" s="46" t="s">
        <v>197</v>
      </c>
      <c r="B213" s="59">
        <v>0</v>
      </c>
      <c r="C213" s="59">
        <v>0</v>
      </c>
      <c r="D213" s="59">
        <f t="shared" si="3"/>
        <v>0</v>
      </c>
    </row>
    <row r="214" spans="1:4" s="2" customFormat="1">
      <c r="A214" s="54" t="s">
        <v>199</v>
      </c>
      <c r="B214" s="55">
        <v>0</v>
      </c>
      <c r="C214" s="55">
        <v>0</v>
      </c>
      <c r="D214" s="55">
        <f t="shared" si="3"/>
        <v>0</v>
      </c>
    </row>
    <row r="215" spans="1:4" s="2" customFormat="1">
      <c r="A215" s="56" t="s">
        <v>196</v>
      </c>
      <c r="B215" s="57">
        <v>5640539390</v>
      </c>
      <c r="C215" s="57">
        <v>378405514</v>
      </c>
      <c r="D215" s="57">
        <f t="shared" si="3"/>
        <v>-4432974585.6700001</v>
      </c>
    </row>
    <row r="216" spans="1:4" s="2" customFormat="1">
      <c r="A216" s="54" t="s">
        <v>195</v>
      </c>
      <c r="B216" s="55">
        <v>425384</v>
      </c>
      <c r="C216" s="55">
        <v>0</v>
      </c>
      <c r="D216" s="55">
        <f t="shared" si="3"/>
        <v>-362852.55199999997</v>
      </c>
    </row>
    <row r="217" spans="1:4" s="2" customFormat="1">
      <c r="A217" s="46" t="s">
        <v>189</v>
      </c>
      <c r="B217" s="50">
        <v>75938289</v>
      </c>
      <c r="C217" s="50">
        <v>0</v>
      </c>
      <c r="D217" s="50">
        <f t="shared" si="3"/>
        <v>-64775360.516999997</v>
      </c>
    </row>
    <row r="218" spans="1:4">
      <c r="A218" s="54" t="s">
        <v>198</v>
      </c>
      <c r="B218" s="55">
        <v>22399551362.192001</v>
      </c>
      <c r="C218" s="55">
        <v>19110414389</v>
      </c>
      <c r="D218" s="55">
        <f t="shared" si="3"/>
        <v>3597077.0502243042</v>
      </c>
    </row>
    <row r="219" spans="1:4">
      <c r="A219" s="51" t="s">
        <v>200</v>
      </c>
      <c r="B219" s="52">
        <v>267784</v>
      </c>
      <c r="C219" s="52">
        <v>0</v>
      </c>
      <c r="D219" s="52">
        <f t="shared" si="3"/>
        <v>-228419.75200000001</v>
      </c>
    </row>
    <row r="220" spans="1:4">
      <c r="A220" s="54" t="s">
        <v>203</v>
      </c>
      <c r="B220" s="55">
        <v>6604293190.3950005</v>
      </c>
      <c r="C220" s="55">
        <v>28669848</v>
      </c>
      <c r="D220" s="55">
        <f t="shared" si="3"/>
        <v>-5604792243.4069357</v>
      </c>
    </row>
    <row r="221" spans="1:4">
      <c r="A221" s="56" t="s">
        <v>207</v>
      </c>
      <c r="B221" s="58">
        <v>3966242744.0019999</v>
      </c>
      <c r="C221" s="58">
        <v>0</v>
      </c>
      <c r="D221" s="58">
        <f t="shared" si="3"/>
        <v>-3383205060.6337056</v>
      </c>
    </row>
    <row r="222" spans="1:4">
      <c r="A222" s="54" t="s">
        <v>213</v>
      </c>
      <c r="B222" s="55">
        <v>0</v>
      </c>
      <c r="C222" s="55">
        <v>0</v>
      </c>
      <c r="D222" s="55">
        <f t="shared" si="3"/>
        <v>0</v>
      </c>
    </row>
    <row r="223" spans="1:4">
      <c r="A223" s="56" t="s">
        <v>209</v>
      </c>
      <c r="B223" s="58">
        <v>0</v>
      </c>
      <c r="C223" s="58">
        <v>0</v>
      </c>
      <c r="D223" s="58">
        <f t="shared" si="3"/>
        <v>0</v>
      </c>
    </row>
    <row r="224" spans="1:4">
      <c r="A224" s="54" t="s">
        <v>210</v>
      </c>
      <c r="B224" s="55">
        <v>1568369832</v>
      </c>
      <c r="C224" s="55">
        <v>0</v>
      </c>
      <c r="D224" s="55">
        <f t="shared" si="3"/>
        <v>-1337819466.6959999</v>
      </c>
    </row>
    <row r="225" spans="1:4">
      <c r="A225" s="51" t="s">
        <v>212</v>
      </c>
      <c r="B225" s="52">
        <v>12567698101.532</v>
      </c>
      <c r="C225" s="52">
        <v>19518574019</v>
      </c>
      <c r="D225" s="52">
        <f t="shared" si="3"/>
        <v>8798327538.3932037</v>
      </c>
    </row>
    <row r="226" spans="1:4">
      <c r="A226" s="54" t="s">
        <v>214</v>
      </c>
      <c r="B226" s="55">
        <v>0</v>
      </c>
      <c r="C226" s="55">
        <v>0</v>
      </c>
      <c r="D226" s="55">
        <f t="shared" si="3"/>
        <v>0</v>
      </c>
    </row>
    <row r="227" spans="1:4">
      <c r="A227" s="56" t="s">
        <v>216</v>
      </c>
      <c r="B227" s="58">
        <v>0</v>
      </c>
      <c r="C227" s="58">
        <v>0</v>
      </c>
      <c r="D227" s="58">
        <f t="shared" si="3"/>
        <v>0</v>
      </c>
    </row>
    <row r="228" spans="1:4">
      <c r="A228" s="54" t="s">
        <v>219</v>
      </c>
      <c r="B228" s="55">
        <v>0</v>
      </c>
      <c r="C228" s="55">
        <v>1516000</v>
      </c>
      <c r="D228" s="55">
        <f t="shared" si="3"/>
        <v>1516000</v>
      </c>
    </row>
    <row r="229" spans="1:4">
      <c r="A229" s="56" t="s">
        <v>220</v>
      </c>
      <c r="B229" s="58">
        <v>3710000</v>
      </c>
      <c r="C229" s="58">
        <v>0</v>
      </c>
      <c r="D229" s="58">
        <f t="shared" si="3"/>
        <v>-3164630</v>
      </c>
    </row>
    <row r="230" spans="1:4">
      <c r="A230" s="73" t="s">
        <v>264</v>
      </c>
      <c r="B230" s="73">
        <f>SUM(B5:B229)</f>
        <v>1849473766294.0857</v>
      </c>
      <c r="C230" s="73">
        <f>SUM(C5:C229)</f>
        <v>473717475763</v>
      </c>
      <c r="D230" s="73">
        <f>SUM(D5:D229)</f>
        <v>-1103883646885.8555</v>
      </c>
    </row>
    <row r="231" spans="1:4">
      <c r="A231" s="27" t="s">
        <v>252</v>
      </c>
    </row>
    <row r="232" spans="1:4">
      <c r="A232" s="27" t="s">
        <v>296</v>
      </c>
    </row>
    <row r="233" spans="1:4">
      <c r="A233" s="27"/>
    </row>
  </sheetData>
  <sortState ref="A5:D227">
    <sortCondition ref="A5"/>
  </sortState>
  <pageMargins left="0.70866141732283472" right="0.70866141732283472" top="0.74803149606299213" bottom="0.74803149606299213" header="0.31496062992125984" footer="0.31496062992125984"/>
  <pageSetup paperSize="9" firstPageNumber="233" orientation="portrait" useFirstPageNumber="1" r:id="rId1"/>
  <headerFooter>
    <oddHeader>&amp;L&amp;"Arial,Normal"&amp;8Institut National de la Statistique et de l'Analyse Economique&amp;R&amp;"Arial,Normal"&amp;8Annuaire statistique 2018</oddHeader>
    <oddFooter>&amp;L&amp;"Arial,Normal"&amp;8Echanges extérieurs&amp;R&amp;"Arial,Gras"&amp;8&amp;P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2:D233"/>
  <sheetViews>
    <sheetView view="pageLayout" topLeftCell="A186" workbookViewId="0">
      <selection activeCell="A232" sqref="A232"/>
    </sheetView>
  </sheetViews>
  <sheetFormatPr baseColWidth="10" defaultRowHeight="15"/>
  <cols>
    <col min="1" max="1" width="25.28515625" customWidth="1"/>
    <col min="2" max="2" width="17.5703125" style="29" customWidth="1"/>
    <col min="3" max="3" width="18.85546875" style="29" customWidth="1"/>
    <col min="4" max="4" width="21.28515625" style="29" customWidth="1"/>
  </cols>
  <sheetData>
    <row r="2" spans="1:4" s="2" customFormat="1">
      <c r="A2" s="9" t="s">
        <v>269</v>
      </c>
      <c r="B2" s="26"/>
      <c r="C2" s="26"/>
      <c r="D2" s="26"/>
    </row>
    <row r="3" spans="1:4" s="2" customFormat="1">
      <c r="A3" s="1"/>
      <c r="B3" s="26"/>
      <c r="C3" s="26"/>
      <c r="D3" s="26"/>
    </row>
    <row r="4" spans="1:4" s="2" customFormat="1" ht="18.75" customHeight="1">
      <c r="A4" s="41" t="s">
        <v>224</v>
      </c>
      <c r="B4" s="45" t="s">
        <v>281</v>
      </c>
      <c r="C4" s="45" t="s">
        <v>282</v>
      </c>
      <c r="D4" s="45" t="s">
        <v>283</v>
      </c>
    </row>
    <row r="5" spans="1:4" s="2" customFormat="1">
      <c r="A5" s="46" t="s">
        <v>13</v>
      </c>
      <c r="B5" s="47">
        <v>10791778</v>
      </c>
      <c r="C5" s="47">
        <v>0</v>
      </c>
      <c r="D5" s="47">
        <f>C5-(0.853*B5)</f>
        <v>-9205386.6339999996</v>
      </c>
    </row>
    <row r="6" spans="1:4" s="2" customFormat="1">
      <c r="A6" s="54" t="s">
        <v>218</v>
      </c>
      <c r="B6" s="55">
        <v>9451028535</v>
      </c>
      <c r="C6" s="55">
        <v>3763775351</v>
      </c>
      <c r="D6" s="55">
        <f t="shared" ref="D6:D69" si="0">C6-(0.853*B6)</f>
        <v>-4297951989.3549995</v>
      </c>
    </row>
    <row r="7" spans="1:4" s="2" customFormat="1">
      <c r="A7" s="56" t="s">
        <v>15</v>
      </c>
      <c r="B7" s="57">
        <v>46926744</v>
      </c>
      <c r="C7" s="57">
        <v>2524627000</v>
      </c>
      <c r="D7" s="57">
        <f t="shared" si="0"/>
        <v>2484598487.368</v>
      </c>
    </row>
    <row r="8" spans="1:4" s="2" customFormat="1">
      <c r="A8" s="54" t="s">
        <v>61</v>
      </c>
      <c r="B8" s="55">
        <v>349561913.80599999</v>
      </c>
      <c r="C8" s="55">
        <v>38470600</v>
      </c>
      <c r="D8" s="55">
        <f t="shared" si="0"/>
        <v>-259705712.47651798</v>
      </c>
    </row>
    <row r="9" spans="1:4" s="2" customFormat="1">
      <c r="A9" s="56" t="s">
        <v>56</v>
      </c>
      <c r="B9" s="57">
        <v>21077719854.841</v>
      </c>
      <c r="C9" s="57">
        <v>1597757452</v>
      </c>
      <c r="D9" s="57">
        <f t="shared" si="0"/>
        <v>-16381537584.179371</v>
      </c>
    </row>
    <row r="10" spans="1:4" s="2" customFormat="1">
      <c r="A10" s="54" t="s">
        <v>11</v>
      </c>
      <c r="B10" s="55">
        <v>54155000</v>
      </c>
      <c r="C10" s="55">
        <v>15439092</v>
      </c>
      <c r="D10" s="55">
        <f t="shared" si="0"/>
        <v>-30755123</v>
      </c>
    </row>
    <row r="11" spans="1:4" s="2" customFormat="1">
      <c r="A11" s="46" t="s">
        <v>18</v>
      </c>
      <c r="B11" s="47">
        <v>4615300838</v>
      </c>
      <c r="C11" s="47">
        <v>38400000</v>
      </c>
      <c r="D11" s="47">
        <f t="shared" si="0"/>
        <v>-3898451614.8140001</v>
      </c>
    </row>
    <row r="12" spans="1:4" s="2" customFormat="1">
      <c r="A12" s="54" t="s">
        <v>253</v>
      </c>
      <c r="B12" s="55">
        <v>180000</v>
      </c>
      <c r="C12" s="55">
        <v>0</v>
      </c>
      <c r="D12" s="55">
        <f t="shared" si="0"/>
        <v>-153540</v>
      </c>
    </row>
    <row r="13" spans="1:4" s="2" customFormat="1">
      <c r="A13" s="56" t="s">
        <v>254</v>
      </c>
      <c r="B13" s="57">
        <v>0</v>
      </c>
      <c r="C13" s="57">
        <v>0</v>
      </c>
      <c r="D13" s="57">
        <f t="shared" si="0"/>
        <v>0</v>
      </c>
    </row>
    <row r="14" spans="1:4" s="2" customFormat="1">
      <c r="A14" s="54" t="s">
        <v>14</v>
      </c>
      <c r="B14" s="55">
        <v>1160334828</v>
      </c>
      <c r="C14" s="55">
        <v>1000000</v>
      </c>
      <c r="D14" s="55">
        <f t="shared" si="0"/>
        <v>-988765608.28399992</v>
      </c>
    </row>
    <row r="15" spans="1:4" s="2" customFormat="1">
      <c r="A15" s="56" t="s">
        <v>17</v>
      </c>
      <c r="B15" s="57">
        <v>635610</v>
      </c>
      <c r="C15" s="57">
        <v>0</v>
      </c>
      <c r="D15" s="57">
        <f t="shared" si="0"/>
        <v>-542175.32999999996</v>
      </c>
    </row>
    <row r="16" spans="1:4" s="2" customFormat="1">
      <c r="A16" s="54" t="s">
        <v>170</v>
      </c>
      <c r="B16" s="55">
        <v>520679032</v>
      </c>
      <c r="C16" s="55">
        <v>477941033</v>
      </c>
      <c r="D16" s="55">
        <f t="shared" si="0"/>
        <v>33801818.703999996</v>
      </c>
    </row>
    <row r="17" spans="1:4" s="2" customFormat="1">
      <c r="A17" s="46" t="s">
        <v>19</v>
      </c>
      <c r="B17" s="47">
        <v>2192202887</v>
      </c>
      <c r="C17" s="47">
        <v>0</v>
      </c>
      <c r="D17" s="47">
        <f t="shared" si="0"/>
        <v>-1869949062.6110001</v>
      </c>
    </row>
    <row r="18" spans="1:4" s="2" customFormat="1">
      <c r="A18" s="54" t="s">
        <v>16</v>
      </c>
      <c r="B18" s="55">
        <v>65098656</v>
      </c>
      <c r="C18" s="55">
        <v>0</v>
      </c>
      <c r="D18" s="55">
        <f t="shared" si="0"/>
        <v>-55529153.567999996</v>
      </c>
    </row>
    <row r="19" spans="1:4" s="2" customFormat="1">
      <c r="A19" s="46" t="s">
        <v>23</v>
      </c>
      <c r="B19" s="47">
        <v>0</v>
      </c>
      <c r="C19" s="47">
        <v>0</v>
      </c>
      <c r="D19" s="47">
        <f t="shared" si="0"/>
        <v>0</v>
      </c>
    </row>
    <row r="20" spans="1:4" s="2" customFormat="1">
      <c r="A20" s="54" t="s">
        <v>22</v>
      </c>
      <c r="B20" s="55">
        <v>565652131</v>
      </c>
      <c r="C20" s="55">
        <v>3211521</v>
      </c>
      <c r="D20" s="55">
        <f t="shared" si="0"/>
        <v>-479289746.74299997</v>
      </c>
    </row>
    <row r="21" spans="1:4" s="2" customFormat="1">
      <c r="A21" s="46" t="s">
        <v>21</v>
      </c>
      <c r="B21" s="47">
        <v>566010055</v>
      </c>
      <c r="C21" s="47">
        <v>6352944</v>
      </c>
      <c r="D21" s="47">
        <f t="shared" si="0"/>
        <v>-476453632.91499996</v>
      </c>
    </row>
    <row r="22" spans="1:4" s="2" customFormat="1">
      <c r="A22" s="54" t="s">
        <v>256</v>
      </c>
      <c r="B22" s="55">
        <v>9830694</v>
      </c>
      <c r="C22" s="55">
        <v>0</v>
      </c>
      <c r="D22" s="55">
        <f t="shared" si="0"/>
        <v>-8385581.9819999998</v>
      </c>
    </row>
    <row r="23" spans="1:4" s="2" customFormat="1">
      <c r="A23" s="56" t="s">
        <v>29</v>
      </c>
      <c r="B23" s="57">
        <v>1185712746</v>
      </c>
      <c r="C23" s="57">
        <v>0</v>
      </c>
      <c r="D23" s="57">
        <f t="shared" si="0"/>
        <v>-1011412972.3379999</v>
      </c>
    </row>
    <row r="24" spans="1:4" s="2" customFormat="1">
      <c r="A24" s="54" t="s">
        <v>25</v>
      </c>
      <c r="B24" s="55">
        <v>86394648</v>
      </c>
      <c r="C24" s="55">
        <v>27457620451</v>
      </c>
      <c r="D24" s="55">
        <f t="shared" si="0"/>
        <v>27383925816.256001</v>
      </c>
    </row>
    <row r="25" spans="1:4" s="2" customFormat="1">
      <c r="A25" s="46" t="s">
        <v>255</v>
      </c>
      <c r="B25" s="47">
        <v>0</v>
      </c>
      <c r="C25" s="47">
        <v>0</v>
      </c>
      <c r="D25" s="47">
        <f t="shared" si="0"/>
        <v>0</v>
      </c>
    </row>
    <row r="26" spans="1:4" s="2" customFormat="1">
      <c r="A26" s="54" t="s">
        <v>37</v>
      </c>
      <c r="B26" s="55">
        <v>20657142</v>
      </c>
      <c r="C26" s="55">
        <v>0</v>
      </c>
      <c r="D26" s="55">
        <f t="shared" si="0"/>
        <v>-17620542.125999998</v>
      </c>
    </row>
    <row r="27" spans="1:4" s="2" customFormat="1">
      <c r="A27" s="46" t="s">
        <v>26</v>
      </c>
      <c r="B27" s="47">
        <v>75054834339.589996</v>
      </c>
      <c r="C27" s="47">
        <v>2719552793</v>
      </c>
      <c r="D27" s="47">
        <f t="shared" si="0"/>
        <v>-61302220898.670265</v>
      </c>
    </row>
    <row r="28" spans="1:4" s="2" customFormat="1">
      <c r="A28" s="54" t="s">
        <v>38</v>
      </c>
      <c r="B28" s="55">
        <v>0</v>
      </c>
      <c r="C28" s="55">
        <v>9100000</v>
      </c>
      <c r="D28" s="55">
        <f t="shared" si="0"/>
        <v>9100000</v>
      </c>
    </row>
    <row r="29" spans="1:4" s="2" customFormat="1">
      <c r="A29" s="56" t="s">
        <v>31</v>
      </c>
      <c r="B29" s="57">
        <v>0</v>
      </c>
      <c r="C29" s="57">
        <v>0</v>
      </c>
      <c r="D29" s="57">
        <f t="shared" si="0"/>
        <v>0</v>
      </c>
    </row>
    <row r="30" spans="1:4" s="2" customFormat="1">
      <c r="A30" s="54" t="s">
        <v>32</v>
      </c>
      <c r="B30" s="55">
        <v>0</v>
      </c>
      <c r="C30" s="55">
        <v>0</v>
      </c>
      <c r="D30" s="55">
        <f t="shared" si="0"/>
        <v>0</v>
      </c>
    </row>
    <row r="31" spans="1:4" s="2" customFormat="1">
      <c r="A31" s="46" t="s">
        <v>34</v>
      </c>
      <c r="B31" s="47">
        <v>692906</v>
      </c>
      <c r="C31" s="47">
        <v>0</v>
      </c>
      <c r="D31" s="47">
        <f t="shared" si="0"/>
        <v>-591048.81799999997</v>
      </c>
    </row>
    <row r="32" spans="1:4" s="2" customFormat="1">
      <c r="A32" s="54" t="s">
        <v>24</v>
      </c>
      <c r="B32" s="55">
        <v>5228129</v>
      </c>
      <c r="C32" s="55">
        <v>0</v>
      </c>
      <c r="D32" s="55">
        <f t="shared" si="0"/>
        <v>-4459594.0369999995</v>
      </c>
    </row>
    <row r="33" spans="1:4" s="2" customFormat="1">
      <c r="A33" s="46" t="s">
        <v>36</v>
      </c>
      <c r="B33" s="47">
        <v>0</v>
      </c>
      <c r="C33" s="47">
        <v>0</v>
      </c>
      <c r="D33" s="47">
        <f t="shared" si="0"/>
        <v>0</v>
      </c>
    </row>
    <row r="34" spans="1:4" s="2" customFormat="1">
      <c r="A34" s="54" t="s">
        <v>257</v>
      </c>
      <c r="B34" s="55">
        <v>343880</v>
      </c>
      <c r="C34" s="55">
        <v>0</v>
      </c>
      <c r="D34" s="55">
        <f t="shared" si="0"/>
        <v>-293329.64</v>
      </c>
    </row>
    <row r="35" spans="1:4" s="2" customFormat="1">
      <c r="A35" s="56" t="s">
        <v>35</v>
      </c>
      <c r="B35" s="57">
        <v>41100942365.934998</v>
      </c>
      <c r="C35" s="57">
        <v>0</v>
      </c>
      <c r="D35" s="57">
        <f t="shared" si="0"/>
        <v>-35059103838.142555</v>
      </c>
    </row>
    <row r="36" spans="1:4" s="2" customFormat="1">
      <c r="A36" s="54" t="s">
        <v>33</v>
      </c>
      <c r="B36" s="55">
        <v>2927522</v>
      </c>
      <c r="C36" s="55">
        <v>0</v>
      </c>
      <c r="D36" s="55">
        <f t="shared" si="0"/>
        <v>-2497176.2659999998</v>
      </c>
    </row>
    <row r="37" spans="1:4" s="2" customFormat="1">
      <c r="A37" s="46" t="s">
        <v>28</v>
      </c>
      <c r="B37" s="47">
        <v>36073719</v>
      </c>
      <c r="C37" s="47">
        <v>1500000</v>
      </c>
      <c r="D37" s="47">
        <f t="shared" si="0"/>
        <v>-29270882.307</v>
      </c>
    </row>
    <row r="38" spans="1:4" s="2" customFormat="1">
      <c r="A38" s="54" t="s">
        <v>27</v>
      </c>
      <c r="B38" s="55">
        <v>1384239086</v>
      </c>
      <c r="C38" s="55">
        <v>2259025595</v>
      </c>
      <c r="D38" s="55">
        <f t="shared" si="0"/>
        <v>1078269654.642</v>
      </c>
    </row>
    <row r="39" spans="1:4" s="2" customFormat="1">
      <c r="A39" s="46" t="s">
        <v>30</v>
      </c>
      <c r="B39" s="47">
        <v>81498052</v>
      </c>
      <c r="C39" s="47">
        <v>0</v>
      </c>
      <c r="D39" s="47">
        <f t="shared" si="0"/>
        <v>-69517838.355999991</v>
      </c>
    </row>
    <row r="40" spans="1:4" s="2" customFormat="1">
      <c r="A40" s="54" t="s">
        <v>115</v>
      </c>
      <c r="B40" s="55">
        <v>694158</v>
      </c>
      <c r="C40" s="55">
        <v>0</v>
      </c>
      <c r="D40" s="55">
        <f t="shared" si="0"/>
        <v>-592116.77399999998</v>
      </c>
    </row>
    <row r="41" spans="1:4" s="2" customFormat="1">
      <c r="A41" s="46" t="s">
        <v>109</v>
      </c>
      <c r="B41" s="47">
        <v>0</v>
      </c>
      <c r="C41" s="47">
        <v>3000000</v>
      </c>
      <c r="D41" s="47">
        <f t="shared" si="0"/>
        <v>3000000</v>
      </c>
    </row>
    <row r="42" spans="1:4" s="2" customFormat="1">
      <c r="A42" s="54" t="s">
        <v>47</v>
      </c>
      <c r="B42" s="55">
        <v>1103719642</v>
      </c>
      <c r="C42" s="55">
        <v>1048057315</v>
      </c>
      <c r="D42" s="55">
        <f t="shared" si="0"/>
        <v>106584460.37400007</v>
      </c>
    </row>
    <row r="43" spans="1:4" s="2" customFormat="1">
      <c r="A43" s="56" t="s">
        <v>39</v>
      </c>
      <c r="B43" s="57">
        <v>5370556958</v>
      </c>
      <c r="C43" s="57">
        <v>18006079</v>
      </c>
      <c r="D43" s="57">
        <f t="shared" si="0"/>
        <v>-4563079006.1739998</v>
      </c>
    </row>
    <row r="44" spans="1:4" s="2" customFormat="1">
      <c r="A44" s="54" t="s">
        <v>53</v>
      </c>
      <c r="B44" s="55">
        <v>0</v>
      </c>
      <c r="C44" s="55">
        <v>18000000</v>
      </c>
      <c r="D44" s="55">
        <f t="shared" si="0"/>
        <v>18000000</v>
      </c>
    </row>
    <row r="45" spans="1:4" s="2" customFormat="1">
      <c r="A45" s="46" t="s">
        <v>41</v>
      </c>
      <c r="B45" s="47">
        <v>210000</v>
      </c>
      <c r="C45" s="47">
        <v>90408375</v>
      </c>
      <c r="D45" s="47">
        <f t="shared" si="0"/>
        <v>90229245</v>
      </c>
    </row>
    <row r="46" spans="1:4" s="2" customFormat="1">
      <c r="A46" s="54" t="s">
        <v>46</v>
      </c>
      <c r="B46" s="55">
        <v>501738187</v>
      </c>
      <c r="C46" s="55">
        <v>0</v>
      </c>
      <c r="D46" s="55">
        <f t="shared" si="0"/>
        <v>-427982673.51099998</v>
      </c>
    </row>
    <row r="47" spans="1:4" s="2" customFormat="1">
      <c r="A47" s="56" t="s">
        <v>48</v>
      </c>
      <c r="B47" s="57">
        <v>163387831631.836</v>
      </c>
      <c r="C47" s="57">
        <v>19479396260</v>
      </c>
      <c r="D47" s="57">
        <f t="shared" si="0"/>
        <v>-119890424121.95612</v>
      </c>
    </row>
    <row r="48" spans="1:4" s="2" customFormat="1">
      <c r="A48" s="54" t="s">
        <v>54</v>
      </c>
      <c r="B48" s="55">
        <v>100426232</v>
      </c>
      <c r="C48" s="55">
        <v>0</v>
      </c>
      <c r="D48" s="55">
        <f t="shared" si="0"/>
        <v>-85663575.895999998</v>
      </c>
    </row>
    <row r="49" spans="1:4" s="2" customFormat="1">
      <c r="A49" s="46" t="s">
        <v>258</v>
      </c>
      <c r="B49" s="47">
        <v>0</v>
      </c>
      <c r="C49" s="47">
        <v>0</v>
      </c>
      <c r="D49" s="47">
        <f t="shared" si="0"/>
        <v>0</v>
      </c>
    </row>
    <row r="50" spans="1:4" s="2" customFormat="1">
      <c r="A50" s="54" t="s">
        <v>49</v>
      </c>
      <c r="B50" s="55">
        <v>1225990618</v>
      </c>
      <c r="C50" s="55">
        <v>2083630445</v>
      </c>
      <c r="D50" s="55">
        <f t="shared" si="0"/>
        <v>1037860447.8460001</v>
      </c>
    </row>
    <row r="51" spans="1:4" s="2" customFormat="1">
      <c r="A51" s="46" t="s">
        <v>260</v>
      </c>
      <c r="B51" s="47">
        <v>5619709</v>
      </c>
      <c r="C51" s="47">
        <v>0</v>
      </c>
      <c r="D51" s="47">
        <f t="shared" si="0"/>
        <v>-4793611.7769999998</v>
      </c>
    </row>
    <row r="52" spans="1:4" s="2" customFormat="1">
      <c r="A52" s="54" t="s">
        <v>42</v>
      </c>
      <c r="B52" s="55">
        <v>700378827</v>
      </c>
      <c r="C52" s="55">
        <v>232082488</v>
      </c>
      <c r="D52" s="55">
        <f t="shared" si="0"/>
        <v>-365340651.43099999</v>
      </c>
    </row>
    <row r="53" spans="1:4" s="2" customFormat="1" ht="24.75">
      <c r="A53" s="56" t="s">
        <v>40</v>
      </c>
      <c r="B53" s="57">
        <v>77939965</v>
      </c>
      <c r="C53" s="57">
        <v>124414198</v>
      </c>
      <c r="D53" s="57">
        <f t="shared" si="0"/>
        <v>57931407.855000004</v>
      </c>
    </row>
    <row r="54" spans="1:4" s="2" customFormat="1">
      <c r="A54" s="54" t="s">
        <v>45</v>
      </c>
      <c r="B54" s="55">
        <v>0</v>
      </c>
      <c r="C54" s="55">
        <v>0</v>
      </c>
      <c r="D54" s="55">
        <f t="shared" si="0"/>
        <v>0</v>
      </c>
    </row>
    <row r="55" spans="1:4" s="2" customFormat="1">
      <c r="A55" s="46" t="s">
        <v>112</v>
      </c>
      <c r="B55" s="47">
        <v>6816744664</v>
      </c>
      <c r="C55" s="47">
        <v>1517098071</v>
      </c>
      <c r="D55" s="47">
        <f t="shared" si="0"/>
        <v>-4297585127.3920002</v>
      </c>
    </row>
    <row r="56" spans="1:4" s="2" customFormat="1">
      <c r="A56" s="54" t="s">
        <v>113</v>
      </c>
      <c r="B56" s="55">
        <v>1857786921</v>
      </c>
      <c r="C56" s="55">
        <v>1144606700</v>
      </c>
      <c r="D56" s="55">
        <f t="shared" si="0"/>
        <v>-440085543.61299992</v>
      </c>
    </row>
    <row r="57" spans="1:4" s="2" customFormat="1">
      <c r="A57" s="56" t="s">
        <v>50</v>
      </c>
      <c r="B57" s="57">
        <v>1405746</v>
      </c>
      <c r="C57" s="57">
        <v>1000000</v>
      </c>
      <c r="D57" s="57">
        <f t="shared" si="0"/>
        <v>-199101.33799999999</v>
      </c>
    </row>
    <row r="58" spans="1:4" s="2" customFormat="1">
      <c r="A58" s="54" t="s">
        <v>44</v>
      </c>
      <c r="B58" s="55">
        <v>28956487608.323002</v>
      </c>
      <c r="C58" s="55">
        <v>6252913743</v>
      </c>
      <c r="D58" s="55">
        <f t="shared" si="0"/>
        <v>-18446970186.899521</v>
      </c>
    </row>
    <row r="59" spans="1:4" s="2" customFormat="1">
      <c r="A59" s="46" t="s">
        <v>94</v>
      </c>
      <c r="B59" s="47">
        <v>27854421</v>
      </c>
      <c r="C59" s="47">
        <v>0</v>
      </c>
      <c r="D59" s="47">
        <f t="shared" si="0"/>
        <v>-23759821.112999998</v>
      </c>
    </row>
    <row r="60" spans="1:4" s="2" customFormat="1">
      <c r="A60" s="54" t="s">
        <v>52</v>
      </c>
      <c r="B60" s="55">
        <v>9546595</v>
      </c>
      <c r="C60" s="55">
        <v>0</v>
      </c>
      <c r="D60" s="55">
        <f t="shared" si="0"/>
        <v>-8143245.5350000001</v>
      </c>
    </row>
    <row r="61" spans="1:4" s="2" customFormat="1">
      <c r="A61" s="56" t="s">
        <v>58</v>
      </c>
      <c r="B61" s="57">
        <v>6904808111.8140001</v>
      </c>
      <c r="C61" s="57">
        <v>7880005318</v>
      </c>
      <c r="D61" s="57">
        <f t="shared" si="0"/>
        <v>1990203998.6226578</v>
      </c>
    </row>
    <row r="62" spans="1:4" s="2" customFormat="1">
      <c r="A62" s="54" t="s">
        <v>57</v>
      </c>
      <c r="B62" s="55">
        <v>1607874</v>
      </c>
      <c r="C62" s="55">
        <v>20614285</v>
      </c>
      <c r="D62" s="55">
        <f t="shared" si="0"/>
        <v>19242768.478</v>
      </c>
    </row>
    <row r="63" spans="1:4" s="2" customFormat="1">
      <c r="A63" s="56" t="s">
        <v>60</v>
      </c>
      <c r="B63" s="57">
        <v>5024766</v>
      </c>
      <c r="C63" s="57">
        <v>0</v>
      </c>
      <c r="D63" s="57">
        <f t="shared" si="0"/>
        <v>-4286125.398</v>
      </c>
    </row>
    <row r="64" spans="1:4" s="2" customFormat="1">
      <c r="A64" s="54" t="s">
        <v>59</v>
      </c>
      <c r="B64" s="55">
        <v>0</v>
      </c>
      <c r="C64" s="55">
        <v>0</v>
      </c>
      <c r="D64" s="55">
        <f t="shared" si="0"/>
        <v>0</v>
      </c>
    </row>
    <row r="65" spans="1:4" s="2" customFormat="1">
      <c r="A65" s="56" t="s">
        <v>64</v>
      </c>
      <c r="B65" s="57">
        <v>2809485421.1079998</v>
      </c>
      <c r="C65" s="57">
        <v>9848022795</v>
      </c>
      <c r="D65" s="57">
        <f t="shared" si="0"/>
        <v>7451531730.7948761</v>
      </c>
    </row>
    <row r="66" spans="1:4" s="2" customFormat="1">
      <c r="A66" s="54" t="s">
        <v>186</v>
      </c>
      <c r="B66" s="55">
        <v>0</v>
      </c>
      <c r="C66" s="55">
        <v>0</v>
      </c>
      <c r="D66" s="55">
        <f t="shared" si="0"/>
        <v>0</v>
      </c>
    </row>
    <row r="67" spans="1:4" s="2" customFormat="1">
      <c r="A67" s="56" t="s">
        <v>12</v>
      </c>
      <c r="B67" s="57">
        <v>20197681856.728001</v>
      </c>
      <c r="C67" s="57">
        <v>1309019097</v>
      </c>
      <c r="D67" s="57">
        <f t="shared" si="0"/>
        <v>-15919603526.788982</v>
      </c>
    </row>
    <row r="68" spans="1:4" s="2" customFormat="1">
      <c r="A68" s="54" t="s">
        <v>62</v>
      </c>
      <c r="B68" s="55">
        <v>148340128</v>
      </c>
      <c r="C68" s="55">
        <v>20000</v>
      </c>
      <c r="D68" s="55">
        <f t="shared" si="0"/>
        <v>-126514129.184</v>
      </c>
    </row>
    <row r="69" spans="1:4" s="2" customFormat="1">
      <c r="A69" s="56" t="s">
        <v>66</v>
      </c>
      <c r="B69" s="57">
        <v>1618620</v>
      </c>
      <c r="C69" s="57">
        <v>0</v>
      </c>
      <c r="D69" s="57">
        <f t="shared" si="0"/>
        <v>-1380682.8599999999</v>
      </c>
    </row>
    <row r="70" spans="1:4" s="2" customFormat="1">
      <c r="A70" s="54" t="s">
        <v>67</v>
      </c>
      <c r="B70" s="55">
        <v>88225258276.794006</v>
      </c>
      <c r="C70" s="55">
        <v>1982517270</v>
      </c>
      <c r="D70" s="55">
        <f t="shared" ref="D70:D133" si="1">C70-(0.853*B70)</f>
        <v>-73273628040.105286</v>
      </c>
    </row>
    <row r="71" spans="1:4" s="2" customFormat="1">
      <c r="A71" s="46" t="s">
        <v>63</v>
      </c>
      <c r="B71" s="47">
        <v>152460000</v>
      </c>
      <c r="C71" s="47">
        <v>0</v>
      </c>
      <c r="D71" s="47">
        <f t="shared" si="1"/>
        <v>-130048380</v>
      </c>
    </row>
    <row r="72" spans="1:4" s="2" customFormat="1">
      <c r="A72" s="54" t="s">
        <v>206</v>
      </c>
      <c r="B72" s="55">
        <v>47838294005.361</v>
      </c>
      <c r="C72" s="55">
        <v>2540307151</v>
      </c>
      <c r="D72" s="55">
        <f t="shared" si="1"/>
        <v>-38265757635.572929</v>
      </c>
    </row>
    <row r="73" spans="1:4" s="2" customFormat="1">
      <c r="A73" s="56" t="s">
        <v>68</v>
      </c>
      <c r="B73" s="57">
        <v>12088502</v>
      </c>
      <c r="C73" s="57">
        <v>750000</v>
      </c>
      <c r="D73" s="57">
        <f t="shared" si="1"/>
        <v>-9561492.2060000002</v>
      </c>
    </row>
    <row r="74" spans="1:4" s="2" customFormat="1">
      <c r="A74" s="54" t="s">
        <v>71</v>
      </c>
      <c r="B74" s="55">
        <v>0</v>
      </c>
      <c r="C74" s="55">
        <v>0</v>
      </c>
      <c r="D74" s="55">
        <f t="shared" si="1"/>
        <v>0</v>
      </c>
    </row>
    <row r="75" spans="1:4" s="2" customFormat="1">
      <c r="A75" s="46" t="s">
        <v>73</v>
      </c>
      <c r="B75" s="47">
        <v>0</v>
      </c>
      <c r="C75" s="47">
        <v>0</v>
      </c>
      <c r="D75" s="47">
        <f t="shared" si="1"/>
        <v>0</v>
      </c>
    </row>
    <row r="76" spans="1:4" s="2" customFormat="1">
      <c r="A76" s="54" t="s">
        <v>70</v>
      </c>
      <c r="B76" s="55">
        <v>0</v>
      </c>
      <c r="C76" s="55">
        <v>0</v>
      </c>
      <c r="D76" s="55">
        <f t="shared" si="1"/>
        <v>0</v>
      </c>
    </row>
    <row r="77" spans="1:4" s="2" customFormat="1">
      <c r="A77" s="46" t="s">
        <v>69</v>
      </c>
      <c r="B77" s="47">
        <v>1098105215</v>
      </c>
      <c r="C77" s="47">
        <v>0</v>
      </c>
      <c r="D77" s="47">
        <f t="shared" si="1"/>
        <v>-936683748.39499998</v>
      </c>
    </row>
    <row r="78" spans="1:4" s="2" customFormat="1">
      <c r="A78" s="54" t="s">
        <v>74</v>
      </c>
      <c r="B78" s="55">
        <v>174732923953.48199</v>
      </c>
      <c r="C78" s="55">
        <v>9015711990</v>
      </c>
      <c r="D78" s="55">
        <f t="shared" si="1"/>
        <v>-140031472142.32013</v>
      </c>
    </row>
    <row r="79" spans="1:4" s="2" customFormat="1">
      <c r="A79" s="46" t="s">
        <v>75</v>
      </c>
      <c r="B79" s="47">
        <v>2602478416</v>
      </c>
      <c r="C79" s="47">
        <v>624815137</v>
      </c>
      <c r="D79" s="47">
        <f t="shared" si="1"/>
        <v>-1595098951.848</v>
      </c>
    </row>
    <row r="80" spans="1:4" s="2" customFormat="1">
      <c r="A80" s="54" t="s">
        <v>81</v>
      </c>
      <c r="B80" s="55">
        <v>32163394</v>
      </c>
      <c r="C80" s="55">
        <v>7394051</v>
      </c>
      <c r="D80" s="55">
        <f t="shared" si="1"/>
        <v>-20041324.081999999</v>
      </c>
    </row>
    <row r="81" spans="1:4" s="2" customFormat="1">
      <c r="A81" s="56" t="s">
        <v>78</v>
      </c>
      <c r="B81" s="57">
        <v>64364731</v>
      </c>
      <c r="C81" s="57">
        <v>0</v>
      </c>
      <c r="D81" s="57">
        <f t="shared" si="1"/>
        <v>-54903115.542999998</v>
      </c>
    </row>
    <row r="82" spans="1:4" s="2" customFormat="1" ht="24.75">
      <c r="A82" s="54" t="s">
        <v>86</v>
      </c>
      <c r="B82" s="55">
        <v>0</v>
      </c>
      <c r="C82" s="55">
        <v>0</v>
      </c>
      <c r="D82" s="55">
        <f t="shared" si="1"/>
        <v>0</v>
      </c>
    </row>
    <row r="83" spans="1:4" s="2" customFormat="1">
      <c r="A83" s="46" t="s">
        <v>79</v>
      </c>
      <c r="B83" s="47">
        <v>12413461483</v>
      </c>
      <c r="C83" s="47">
        <v>5527480092</v>
      </c>
      <c r="D83" s="47">
        <f t="shared" si="1"/>
        <v>-5061202552.9990005</v>
      </c>
    </row>
    <row r="84" spans="1:4" s="2" customFormat="1">
      <c r="A84" s="54" t="s">
        <v>80</v>
      </c>
      <c r="B84" s="55">
        <v>94106747</v>
      </c>
      <c r="C84" s="55">
        <v>0</v>
      </c>
      <c r="D84" s="55">
        <f t="shared" si="1"/>
        <v>-80273055.191</v>
      </c>
    </row>
    <row r="85" spans="1:4" s="2" customFormat="1">
      <c r="A85" s="56" t="s">
        <v>85</v>
      </c>
      <c r="B85" s="57">
        <v>212570235</v>
      </c>
      <c r="C85" s="57">
        <v>96300352</v>
      </c>
      <c r="D85" s="57">
        <f t="shared" si="1"/>
        <v>-85022058.454999983</v>
      </c>
    </row>
    <row r="86" spans="1:4" s="2" customFormat="1">
      <c r="A86" s="54" t="s">
        <v>77</v>
      </c>
      <c r="B86" s="55">
        <v>0</v>
      </c>
      <c r="C86" s="55">
        <v>0</v>
      </c>
      <c r="D86" s="55">
        <f t="shared" si="1"/>
        <v>0</v>
      </c>
    </row>
    <row r="87" spans="1:4" s="2" customFormat="1">
      <c r="A87" s="46" t="s">
        <v>259</v>
      </c>
      <c r="B87" s="47">
        <v>1926000</v>
      </c>
      <c r="C87" s="47">
        <v>0</v>
      </c>
      <c r="D87" s="47">
        <f t="shared" si="1"/>
        <v>-1642878</v>
      </c>
    </row>
    <row r="88" spans="1:4" s="2" customFormat="1">
      <c r="A88" s="54" t="s">
        <v>83</v>
      </c>
      <c r="B88" s="55">
        <v>7380000</v>
      </c>
      <c r="C88" s="55">
        <v>0</v>
      </c>
      <c r="D88" s="55">
        <f t="shared" si="1"/>
        <v>-6295140</v>
      </c>
    </row>
    <row r="89" spans="1:4" s="2" customFormat="1">
      <c r="A89" s="46" t="s">
        <v>88</v>
      </c>
      <c r="B89" s="47">
        <v>68322</v>
      </c>
      <c r="C89" s="47">
        <v>0</v>
      </c>
      <c r="D89" s="47">
        <f t="shared" si="1"/>
        <v>-58278.665999999997</v>
      </c>
    </row>
    <row r="90" spans="1:4" s="2" customFormat="1">
      <c r="A90" s="54" t="s">
        <v>87</v>
      </c>
      <c r="B90" s="55">
        <v>240000000</v>
      </c>
      <c r="C90" s="55">
        <v>0</v>
      </c>
      <c r="D90" s="55">
        <f t="shared" si="1"/>
        <v>-204720000</v>
      </c>
    </row>
    <row r="91" spans="1:4" s="2" customFormat="1">
      <c r="A91" s="46" t="s">
        <v>82</v>
      </c>
      <c r="B91" s="47">
        <v>781260044</v>
      </c>
      <c r="C91" s="47">
        <v>194505625</v>
      </c>
      <c r="D91" s="47">
        <f t="shared" si="1"/>
        <v>-471909192.53199995</v>
      </c>
    </row>
    <row r="92" spans="1:4" s="2" customFormat="1">
      <c r="A92" s="54" t="s">
        <v>84</v>
      </c>
      <c r="B92" s="55">
        <v>803294176</v>
      </c>
      <c r="C92" s="55">
        <v>125613581</v>
      </c>
      <c r="D92" s="55">
        <f t="shared" si="1"/>
        <v>-559596351.12800002</v>
      </c>
    </row>
    <row r="93" spans="1:4" s="2" customFormat="1">
      <c r="A93" s="56" t="s">
        <v>89</v>
      </c>
      <c r="B93" s="57">
        <v>984373949</v>
      </c>
      <c r="C93" s="57">
        <v>3000000</v>
      </c>
      <c r="D93" s="57">
        <f t="shared" si="1"/>
        <v>-836670978.49699998</v>
      </c>
    </row>
    <row r="94" spans="1:4" s="2" customFormat="1">
      <c r="A94" s="54" t="s">
        <v>90</v>
      </c>
      <c r="B94" s="55">
        <v>0</v>
      </c>
      <c r="C94" s="55">
        <v>0</v>
      </c>
      <c r="D94" s="55">
        <f t="shared" si="1"/>
        <v>0</v>
      </c>
    </row>
    <row r="95" spans="1:4" s="2" customFormat="1">
      <c r="A95" s="56" t="s">
        <v>95</v>
      </c>
      <c r="B95" s="57">
        <v>84868196</v>
      </c>
      <c r="C95" s="57">
        <v>1770000</v>
      </c>
      <c r="D95" s="57">
        <f t="shared" si="1"/>
        <v>-70622571.187999994</v>
      </c>
    </row>
    <row r="96" spans="1:4" s="2" customFormat="1">
      <c r="A96" s="54" t="s">
        <v>92</v>
      </c>
      <c r="B96" s="55">
        <v>0</v>
      </c>
      <c r="C96" s="55">
        <v>0</v>
      </c>
      <c r="D96" s="55">
        <f t="shared" si="1"/>
        <v>0</v>
      </c>
    </row>
    <row r="97" spans="1:4" s="2" customFormat="1">
      <c r="A97" s="56" t="s">
        <v>93</v>
      </c>
      <c r="B97" s="57">
        <v>4500000</v>
      </c>
      <c r="C97" s="57">
        <v>0</v>
      </c>
      <c r="D97" s="57">
        <f t="shared" si="1"/>
        <v>-3838500</v>
      </c>
    </row>
    <row r="98" spans="1:4" s="2" customFormat="1">
      <c r="A98" s="54" t="s">
        <v>91</v>
      </c>
      <c r="B98" s="55">
        <v>6532628038.1920004</v>
      </c>
      <c r="C98" s="55">
        <v>468040940</v>
      </c>
      <c r="D98" s="55">
        <f t="shared" si="1"/>
        <v>-5104290776.577776</v>
      </c>
    </row>
    <row r="99" spans="1:4" s="2" customFormat="1">
      <c r="A99" s="46" t="s">
        <v>96</v>
      </c>
      <c r="B99" s="47">
        <v>242012914</v>
      </c>
      <c r="C99" s="47">
        <v>0</v>
      </c>
      <c r="D99" s="47">
        <f t="shared" si="1"/>
        <v>-206437015.64199999</v>
      </c>
    </row>
    <row r="100" spans="1:4" s="2" customFormat="1">
      <c r="A100" s="54" t="s">
        <v>99</v>
      </c>
      <c r="B100" s="55">
        <v>32400000</v>
      </c>
      <c r="C100" s="55">
        <v>0</v>
      </c>
      <c r="D100" s="55">
        <f t="shared" si="1"/>
        <v>-27637200</v>
      </c>
    </row>
    <row r="101" spans="1:4" s="2" customFormat="1">
      <c r="A101" s="46" t="s">
        <v>205</v>
      </c>
      <c r="B101" s="53">
        <v>68856970</v>
      </c>
      <c r="C101" s="53">
        <v>31018462</v>
      </c>
      <c r="D101" s="53">
        <f t="shared" si="1"/>
        <v>-27716533.409999996</v>
      </c>
    </row>
    <row r="102" spans="1:4" s="2" customFormat="1">
      <c r="A102" s="54" t="s">
        <v>211</v>
      </c>
      <c r="B102" s="55">
        <v>230846662</v>
      </c>
      <c r="C102" s="55">
        <v>0</v>
      </c>
      <c r="D102" s="55">
        <f t="shared" si="1"/>
        <v>-196912202.68599999</v>
      </c>
    </row>
    <row r="103" spans="1:4" s="2" customFormat="1">
      <c r="A103" s="56" t="s">
        <v>265</v>
      </c>
      <c r="B103" s="57">
        <v>890728</v>
      </c>
      <c r="C103" s="57">
        <v>0</v>
      </c>
      <c r="D103" s="57">
        <f t="shared" si="1"/>
        <v>-759790.98399999994</v>
      </c>
    </row>
    <row r="104" spans="1:4" s="2" customFormat="1">
      <c r="A104" s="54" t="s">
        <v>100</v>
      </c>
      <c r="B104" s="55">
        <v>144472742470.11899</v>
      </c>
      <c r="C104" s="55">
        <v>48475031060</v>
      </c>
      <c r="D104" s="55">
        <f t="shared" si="1"/>
        <v>-74760218267.01149</v>
      </c>
    </row>
    <row r="105" spans="1:4" s="2" customFormat="1">
      <c r="A105" s="46" t="s">
        <v>221</v>
      </c>
      <c r="B105" s="47">
        <v>4112837497.131</v>
      </c>
      <c r="C105" s="47">
        <v>13837568946</v>
      </c>
      <c r="D105" s="47">
        <f t="shared" si="1"/>
        <v>10329318560.947258</v>
      </c>
    </row>
    <row r="106" spans="1:4" s="2" customFormat="1">
      <c r="A106" s="54" t="s">
        <v>101</v>
      </c>
      <c r="B106" s="55">
        <v>84729593</v>
      </c>
      <c r="C106" s="55">
        <v>2500000</v>
      </c>
      <c r="D106" s="55">
        <f t="shared" si="1"/>
        <v>-69774342.828999996</v>
      </c>
    </row>
    <row r="107" spans="1:4" s="2" customFormat="1">
      <c r="A107" s="56" t="s">
        <v>97</v>
      </c>
      <c r="B107" s="57">
        <v>2053735200</v>
      </c>
      <c r="C107" s="57">
        <v>0</v>
      </c>
      <c r="D107" s="57">
        <f t="shared" si="1"/>
        <v>-1751836125.5999999</v>
      </c>
    </row>
    <row r="108" spans="1:4" s="2" customFormat="1">
      <c r="A108" s="54" t="s">
        <v>102</v>
      </c>
      <c r="B108" s="55">
        <v>1298896195</v>
      </c>
      <c r="C108" s="55">
        <v>0</v>
      </c>
      <c r="D108" s="55">
        <f t="shared" si="1"/>
        <v>-1107958454.335</v>
      </c>
    </row>
    <row r="109" spans="1:4" s="2" customFormat="1">
      <c r="A109" s="46" t="s">
        <v>98</v>
      </c>
      <c r="B109" s="47">
        <v>144464822</v>
      </c>
      <c r="C109" s="47">
        <v>0</v>
      </c>
      <c r="D109" s="47">
        <f t="shared" si="1"/>
        <v>-123228493.16599999</v>
      </c>
    </row>
    <row r="110" spans="1:4" s="2" customFormat="1">
      <c r="A110" s="54" t="s">
        <v>103</v>
      </c>
      <c r="B110" s="55">
        <v>20038386182.730999</v>
      </c>
      <c r="C110" s="55">
        <v>1567503499</v>
      </c>
      <c r="D110" s="55">
        <f t="shared" si="1"/>
        <v>-15525239914.869541</v>
      </c>
    </row>
    <row r="111" spans="1:4" s="2" customFormat="1">
      <c r="A111" s="56" t="s">
        <v>104</v>
      </c>
      <c r="B111" s="57">
        <v>0</v>
      </c>
      <c r="C111" s="57">
        <v>0</v>
      </c>
      <c r="D111" s="57">
        <f t="shared" si="1"/>
        <v>0</v>
      </c>
    </row>
    <row r="112" spans="1:4" s="2" customFormat="1">
      <c r="A112" s="54" t="s">
        <v>106</v>
      </c>
      <c r="B112" s="55">
        <v>2236135850</v>
      </c>
      <c r="C112" s="55">
        <v>2500000</v>
      </c>
      <c r="D112" s="55">
        <f t="shared" si="1"/>
        <v>-1904923880.05</v>
      </c>
    </row>
    <row r="113" spans="1:4" s="2" customFormat="1">
      <c r="A113" s="46" t="s">
        <v>105</v>
      </c>
      <c r="B113" s="47">
        <v>64246899</v>
      </c>
      <c r="C113" s="47">
        <v>0</v>
      </c>
      <c r="D113" s="47">
        <f t="shared" si="1"/>
        <v>-54802604.846999995</v>
      </c>
    </row>
    <row r="114" spans="1:4" s="2" customFormat="1">
      <c r="A114" s="54" t="s">
        <v>261</v>
      </c>
      <c r="B114" s="55">
        <v>0</v>
      </c>
      <c r="C114" s="55">
        <v>0</v>
      </c>
      <c r="D114" s="55">
        <f t="shared" si="1"/>
        <v>0</v>
      </c>
    </row>
    <row r="115" spans="1:4" s="2" customFormat="1">
      <c r="A115" s="56" t="s">
        <v>107</v>
      </c>
      <c r="B115" s="57">
        <v>103676312</v>
      </c>
      <c r="C115" s="57">
        <v>0</v>
      </c>
      <c r="D115" s="57">
        <f t="shared" si="1"/>
        <v>-88435894.135999992</v>
      </c>
    </row>
    <row r="116" spans="1:4" s="2" customFormat="1">
      <c r="A116" s="54" t="s">
        <v>108</v>
      </c>
      <c r="B116" s="55">
        <v>910873</v>
      </c>
      <c r="C116" s="55">
        <v>0</v>
      </c>
      <c r="D116" s="55">
        <f t="shared" si="1"/>
        <v>-776974.66899999999</v>
      </c>
    </row>
    <row r="117" spans="1:4" s="2" customFormat="1">
      <c r="A117" s="46" t="s">
        <v>110</v>
      </c>
      <c r="B117" s="47">
        <v>2000000</v>
      </c>
      <c r="C117" s="47">
        <v>0</v>
      </c>
      <c r="D117" s="47">
        <f t="shared" si="1"/>
        <v>-1706000</v>
      </c>
    </row>
    <row r="118" spans="1:4" s="2" customFormat="1">
      <c r="A118" s="54" t="s">
        <v>114</v>
      </c>
      <c r="B118" s="55">
        <v>177445163</v>
      </c>
      <c r="C118" s="55">
        <v>2310000</v>
      </c>
      <c r="D118" s="55">
        <f t="shared" si="1"/>
        <v>-149050724.039</v>
      </c>
    </row>
    <row r="119" spans="1:4" s="2" customFormat="1" ht="24.75">
      <c r="A119" s="56" t="s">
        <v>116</v>
      </c>
      <c r="B119" s="57">
        <v>0</v>
      </c>
      <c r="C119" s="57">
        <v>0</v>
      </c>
      <c r="D119" s="57">
        <f t="shared" si="1"/>
        <v>0</v>
      </c>
    </row>
    <row r="120" spans="1:4" s="2" customFormat="1">
      <c r="A120" s="54" t="s">
        <v>262</v>
      </c>
      <c r="B120" s="55">
        <v>0</v>
      </c>
      <c r="C120" s="55">
        <v>161029661</v>
      </c>
      <c r="D120" s="55">
        <f t="shared" si="1"/>
        <v>161029661</v>
      </c>
    </row>
    <row r="121" spans="1:4" s="2" customFormat="1">
      <c r="A121" s="46" t="s">
        <v>124</v>
      </c>
      <c r="B121" s="47">
        <v>64905465.042999998</v>
      </c>
      <c r="C121" s="47">
        <v>0</v>
      </c>
      <c r="D121" s="47">
        <f t="shared" si="1"/>
        <v>-55364361.681678995</v>
      </c>
    </row>
    <row r="122" spans="1:4" s="2" customFormat="1">
      <c r="A122" s="54" t="s">
        <v>117</v>
      </c>
      <c r="B122" s="55">
        <v>4655898875.5050001</v>
      </c>
      <c r="C122" s="55">
        <v>49057580</v>
      </c>
      <c r="D122" s="55">
        <f t="shared" si="1"/>
        <v>-3922424160.8057652</v>
      </c>
    </row>
    <row r="123" spans="1:4" s="2" customFormat="1">
      <c r="A123" s="56" t="s">
        <v>121</v>
      </c>
      <c r="B123" s="57">
        <v>25656062</v>
      </c>
      <c r="C123" s="57">
        <v>248140501</v>
      </c>
      <c r="D123" s="57">
        <f t="shared" si="1"/>
        <v>226255880.11399999</v>
      </c>
    </row>
    <row r="124" spans="1:4" s="2" customFormat="1">
      <c r="A124" s="54" t="s">
        <v>125</v>
      </c>
      <c r="B124" s="55">
        <v>13598572</v>
      </c>
      <c r="C124" s="55">
        <v>4185600</v>
      </c>
      <c r="D124" s="55">
        <f t="shared" si="1"/>
        <v>-7413981.9159999993</v>
      </c>
    </row>
    <row r="125" spans="1:4" s="2" customFormat="1">
      <c r="A125" s="46" t="s">
        <v>119</v>
      </c>
      <c r="B125" s="47">
        <v>2512484</v>
      </c>
      <c r="C125" s="47">
        <v>220127000</v>
      </c>
      <c r="D125" s="47">
        <f t="shared" si="1"/>
        <v>217983851.148</v>
      </c>
    </row>
    <row r="126" spans="1:4" s="2" customFormat="1">
      <c r="A126" s="54" t="s">
        <v>122</v>
      </c>
      <c r="B126" s="55">
        <v>447206747.28899997</v>
      </c>
      <c r="C126" s="55">
        <v>213000</v>
      </c>
      <c r="D126" s="55">
        <f t="shared" si="1"/>
        <v>-381254355.43751699</v>
      </c>
    </row>
    <row r="127" spans="1:4" s="2" customFormat="1">
      <c r="A127" s="46" t="s">
        <v>123</v>
      </c>
      <c r="B127" s="47">
        <v>9923358</v>
      </c>
      <c r="C127" s="47">
        <v>0</v>
      </c>
      <c r="D127" s="47">
        <f t="shared" si="1"/>
        <v>-8464624.3739999998</v>
      </c>
    </row>
    <row r="128" spans="1:4" s="2" customFormat="1">
      <c r="A128" s="54" t="s">
        <v>134</v>
      </c>
      <c r="B128" s="55">
        <v>10250652</v>
      </c>
      <c r="C128" s="55">
        <v>0</v>
      </c>
      <c r="D128" s="55">
        <f t="shared" si="1"/>
        <v>-8743806.1559999995</v>
      </c>
    </row>
    <row r="129" spans="1:4" s="2" customFormat="1">
      <c r="A129" s="46" t="s">
        <v>129</v>
      </c>
      <c r="B129" s="47">
        <v>1059769315</v>
      </c>
      <c r="C129" s="47">
        <v>7436546</v>
      </c>
      <c r="D129" s="47">
        <f t="shared" si="1"/>
        <v>-896546679.69499993</v>
      </c>
    </row>
    <row r="130" spans="1:4" s="2" customFormat="1">
      <c r="A130" s="54" t="s">
        <v>142</v>
      </c>
      <c r="B130" s="55">
        <v>34637335592.550003</v>
      </c>
      <c r="C130" s="55">
        <v>32488358276</v>
      </c>
      <c r="D130" s="55">
        <f t="shared" si="1"/>
        <v>2942711015.5548477</v>
      </c>
    </row>
    <row r="131" spans="1:4" s="2" customFormat="1">
      <c r="A131" s="56" t="s">
        <v>140</v>
      </c>
      <c r="B131" s="57">
        <v>0</v>
      </c>
      <c r="C131" s="57">
        <v>0</v>
      </c>
      <c r="D131" s="57">
        <f t="shared" si="1"/>
        <v>0</v>
      </c>
    </row>
    <row r="132" spans="1:4" s="2" customFormat="1">
      <c r="A132" s="54" t="s">
        <v>276</v>
      </c>
      <c r="B132" s="55">
        <v>0</v>
      </c>
      <c r="C132" s="55">
        <v>0</v>
      </c>
      <c r="D132" s="55">
        <f t="shared" si="1"/>
        <v>0</v>
      </c>
    </row>
    <row r="133" spans="1:4" s="2" customFormat="1">
      <c r="A133" s="46" t="s">
        <v>131</v>
      </c>
      <c r="B133" s="47">
        <v>499538924</v>
      </c>
      <c r="C133" s="47">
        <v>240917519</v>
      </c>
      <c r="D133" s="47">
        <f t="shared" si="1"/>
        <v>-185189183.17199999</v>
      </c>
    </row>
    <row r="134" spans="1:4" s="2" customFormat="1">
      <c r="A134" s="54" t="s">
        <v>138</v>
      </c>
      <c r="B134" s="55">
        <v>0</v>
      </c>
      <c r="C134" s="55">
        <v>0</v>
      </c>
      <c r="D134" s="55">
        <f t="shared" ref="D134:D197" si="2">C134-(0.853*B134)</f>
        <v>0</v>
      </c>
    </row>
    <row r="135" spans="1:4" s="2" customFormat="1">
      <c r="A135" s="56" t="s">
        <v>126</v>
      </c>
      <c r="B135" s="57">
        <v>23576427777.861</v>
      </c>
      <c r="C135" s="57">
        <v>1411928638</v>
      </c>
      <c r="D135" s="57">
        <f t="shared" si="2"/>
        <v>-18698764256.515434</v>
      </c>
    </row>
    <row r="136" spans="1:4" s="2" customFormat="1">
      <c r="A136" s="54" t="s">
        <v>130</v>
      </c>
      <c r="B136" s="55">
        <v>0</v>
      </c>
      <c r="C136" s="55">
        <v>0</v>
      </c>
      <c r="D136" s="55">
        <f t="shared" si="2"/>
        <v>0</v>
      </c>
    </row>
    <row r="137" spans="1:4" s="2" customFormat="1">
      <c r="A137" s="46" t="s">
        <v>135</v>
      </c>
      <c r="B137" s="47">
        <v>0</v>
      </c>
      <c r="C137" s="47">
        <v>0</v>
      </c>
      <c r="D137" s="47">
        <f t="shared" si="2"/>
        <v>0</v>
      </c>
    </row>
    <row r="138" spans="1:4" s="2" customFormat="1">
      <c r="A138" s="54" t="s">
        <v>139</v>
      </c>
      <c r="B138" s="55">
        <v>195757824</v>
      </c>
      <c r="C138" s="55">
        <v>443571270</v>
      </c>
      <c r="D138" s="55">
        <f t="shared" si="2"/>
        <v>276589846.12800002</v>
      </c>
    </row>
    <row r="139" spans="1:4" s="2" customFormat="1">
      <c r="A139" s="56" t="s">
        <v>136</v>
      </c>
      <c r="B139" s="57">
        <v>12968232244</v>
      </c>
      <c r="C139" s="57">
        <v>54080699</v>
      </c>
      <c r="D139" s="57">
        <f t="shared" si="2"/>
        <v>-11007821405.132</v>
      </c>
    </row>
    <row r="140" spans="1:4" s="2" customFormat="1">
      <c r="A140" s="54" t="s">
        <v>215</v>
      </c>
      <c r="B140" s="55">
        <v>0</v>
      </c>
      <c r="C140" s="55">
        <v>500000</v>
      </c>
      <c r="D140" s="55">
        <f t="shared" si="2"/>
        <v>500000</v>
      </c>
    </row>
    <row r="141" spans="1:4" s="2" customFormat="1">
      <c r="A141" s="46" t="s">
        <v>141</v>
      </c>
      <c r="B141" s="47">
        <v>15550000</v>
      </c>
      <c r="C141" s="47">
        <v>0</v>
      </c>
      <c r="D141" s="47">
        <f t="shared" si="2"/>
        <v>-13264150</v>
      </c>
    </row>
    <row r="142" spans="1:4" s="2" customFormat="1">
      <c r="A142" s="54" t="s">
        <v>72</v>
      </c>
      <c r="B142" s="55">
        <v>0</v>
      </c>
      <c r="C142" s="55">
        <v>0</v>
      </c>
      <c r="D142" s="55">
        <f t="shared" si="2"/>
        <v>0</v>
      </c>
    </row>
    <row r="143" spans="1:4" s="2" customFormat="1">
      <c r="A143" s="56" t="s">
        <v>128</v>
      </c>
      <c r="B143" s="57">
        <v>128000</v>
      </c>
      <c r="C143" s="57">
        <v>8000000</v>
      </c>
      <c r="D143" s="57">
        <f t="shared" si="2"/>
        <v>7890816</v>
      </c>
    </row>
    <row r="144" spans="1:4" s="2" customFormat="1">
      <c r="A144" s="54" t="s">
        <v>127</v>
      </c>
      <c r="B144" s="55">
        <v>33648118</v>
      </c>
      <c r="C144" s="55">
        <v>0</v>
      </c>
      <c r="D144" s="55">
        <f t="shared" si="2"/>
        <v>-28701844.653999999</v>
      </c>
    </row>
    <row r="145" spans="1:4" s="2" customFormat="1">
      <c r="A145" s="56" t="s">
        <v>133</v>
      </c>
      <c r="B145" s="57">
        <v>0</v>
      </c>
      <c r="C145" s="57">
        <v>0</v>
      </c>
      <c r="D145" s="57">
        <f t="shared" si="2"/>
        <v>0</v>
      </c>
    </row>
    <row r="146" spans="1:4" s="2" customFormat="1">
      <c r="A146" s="54" t="s">
        <v>137</v>
      </c>
      <c r="B146" s="55">
        <v>0</v>
      </c>
      <c r="C146" s="55">
        <v>0</v>
      </c>
      <c r="D146" s="55">
        <f t="shared" si="2"/>
        <v>0</v>
      </c>
    </row>
    <row r="147" spans="1:4" s="2" customFormat="1">
      <c r="A147" s="46" t="s">
        <v>143</v>
      </c>
      <c r="B147" s="47">
        <v>0</v>
      </c>
      <c r="C147" s="47">
        <v>1800000</v>
      </c>
      <c r="D147" s="47">
        <f t="shared" si="2"/>
        <v>1800000</v>
      </c>
    </row>
    <row r="148" spans="1:4" s="2" customFormat="1">
      <c r="A148" s="54" t="s">
        <v>132</v>
      </c>
      <c r="B148" s="55">
        <v>0</v>
      </c>
      <c r="C148" s="55">
        <v>0</v>
      </c>
      <c r="D148" s="55">
        <f t="shared" si="2"/>
        <v>0</v>
      </c>
    </row>
    <row r="149" spans="1:4" s="2" customFormat="1">
      <c r="A149" s="56" t="s">
        <v>144</v>
      </c>
      <c r="B149" s="57">
        <v>2870006599</v>
      </c>
      <c r="C149" s="57">
        <v>0</v>
      </c>
      <c r="D149" s="57">
        <f t="shared" si="2"/>
        <v>-2448115628.947</v>
      </c>
    </row>
    <row r="150" spans="1:4" s="2" customFormat="1">
      <c r="A150" s="54" t="s">
        <v>152</v>
      </c>
      <c r="B150" s="55">
        <v>0</v>
      </c>
      <c r="C150" s="55">
        <v>0</v>
      </c>
      <c r="D150" s="55">
        <f t="shared" si="2"/>
        <v>0</v>
      </c>
    </row>
    <row r="151" spans="1:4" s="2" customFormat="1">
      <c r="A151" s="46" t="s">
        <v>149</v>
      </c>
      <c r="B151" s="47">
        <v>0</v>
      </c>
      <c r="C151" s="47">
        <v>0</v>
      </c>
      <c r="D151" s="47">
        <f t="shared" si="2"/>
        <v>0</v>
      </c>
    </row>
    <row r="152" spans="1:4" s="2" customFormat="1">
      <c r="A152" s="54" t="s">
        <v>146</v>
      </c>
      <c r="B152" s="55">
        <v>677630374.05599999</v>
      </c>
      <c r="C152" s="55">
        <v>35250925354</v>
      </c>
      <c r="D152" s="55">
        <f t="shared" si="2"/>
        <v>34672906644.930229</v>
      </c>
    </row>
    <row r="153" spans="1:4" s="2" customFormat="1">
      <c r="A153" s="56" t="s">
        <v>148</v>
      </c>
      <c r="B153" s="57">
        <v>47498104690.856003</v>
      </c>
      <c r="C153" s="57">
        <v>23210563912</v>
      </c>
      <c r="D153" s="57">
        <f t="shared" si="2"/>
        <v>-17305319389.300171</v>
      </c>
    </row>
    <row r="154" spans="1:4" s="2" customFormat="1">
      <c r="A154" s="54" t="s">
        <v>153</v>
      </c>
      <c r="B154" s="55">
        <v>0</v>
      </c>
      <c r="C154" s="55">
        <v>0</v>
      </c>
      <c r="D154" s="55">
        <f t="shared" si="2"/>
        <v>0</v>
      </c>
    </row>
    <row r="155" spans="1:4" s="2" customFormat="1">
      <c r="A155" s="56" t="s">
        <v>147</v>
      </c>
      <c r="B155" s="57">
        <v>7667797</v>
      </c>
      <c r="C155" s="57">
        <v>0</v>
      </c>
      <c r="D155" s="57">
        <f t="shared" si="2"/>
        <v>-6540630.841</v>
      </c>
    </row>
    <row r="156" spans="1:4" s="2" customFormat="1">
      <c r="A156" s="54" t="s">
        <v>151</v>
      </c>
      <c r="B156" s="55">
        <v>822874301</v>
      </c>
      <c r="C156" s="55">
        <v>22837781</v>
      </c>
      <c r="D156" s="55">
        <f t="shared" si="2"/>
        <v>-679073997.75300002</v>
      </c>
    </row>
    <row r="157" spans="1:4" s="2" customFormat="1">
      <c r="A157" s="56" t="s">
        <v>145</v>
      </c>
      <c r="B157" s="57">
        <v>2500000</v>
      </c>
      <c r="C157" s="57">
        <v>193403621</v>
      </c>
      <c r="D157" s="57">
        <f t="shared" si="2"/>
        <v>191271121</v>
      </c>
    </row>
    <row r="158" spans="1:4" s="2" customFormat="1">
      <c r="A158" s="54" t="s">
        <v>154</v>
      </c>
      <c r="B158" s="55">
        <v>222699771</v>
      </c>
      <c r="C158" s="55">
        <v>0</v>
      </c>
      <c r="D158" s="55">
        <f t="shared" si="2"/>
        <v>-189962904.66299999</v>
      </c>
    </row>
    <row r="159" spans="1:4" s="2" customFormat="1" ht="24.75">
      <c r="A159" s="56" t="s">
        <v>277</v>
      </c>
      <c r="B159" s="57">
        <v>0</v>
      </c>
      <c r="C159" s="57">
        <v>0</v>
      </c>
      <c r="D159" s="57">
        <f t="shared" si="2"/>
        <v>0</v>
      </c>
    </row>
    <row r="160" spans="1:4" s="2" customFormat="1">
      <c r="A160" s="54" t="s">
        <v>155</v>
      </c>
      <c r="B160" s="55">
        <v>46214934</v>
      </c>
      <c r="C160" s="55">
        <v>0</v>
      </c>
      <c r="D160" s="55">
        <f t="shared" si="2"/>
        <v>-39421338.702</v>
      </c>
    </row>
    <row r="161" spans="1:4" s="2" customFormat="1">
      <c r="A161" s="46" t="s">
        <v>204</v>
      </c>
      <c r="B161" s="47">
        <v>3649060</v>
      </c>
      <c r="C161" s="47">
        <v>245909384</v>
      </c>
      <c r="D161" s="47">
        <f t="shared" si="2"/>
        <v>242796735.81999999</v>
      </c>
    </row>
    <row r="162" spans="1:4" s="2" customFormat="1">
      <c r="A162" s="54" t="s">
        <v>208</v>
      </c>
      <c r="B162" s="55">
        <v>0</v>
      </c>
      <c r="C162" s="55">
        <v>0</v>
      </c>
      <c r="D162" s="55">
        <f t="shared" si="2"/>
        <v>0</v>
      </c>
    </row>
    <row r="163" spans="1:4" s="2" customFormat="1">
      <c r="A163" s="56" t="s">
        <v>160</v>
      </c>
      <c r="B163" s="57">
        <v>6560888355.3219995</v>
      </c>
      <c r="C163" s="57">
        <v>10348851318</v>
      </c>
      <c r="D163" s="57">
        <f t="shared" si="2"/>
        <v>4752413550.9103346</v>
      </c>
    </row>
    <row r="164" spans="1:4" s="2" customFormat="1">
      <c r="A164" s="54" t="s">
        <v>156</v>
      </c>
      <c r="B164" s="55">
        <v>0</v>
      </c>
      <c r="C164" s="55">
        <v>0</v>
      </c>
      <c r="D164" s="55">
        <f t="shared" si="2"/>
        <v>0</v>
      </c>
    </row>
    <row r="165" spans="1:4" s="2" customFormat="1">
      <c r="A165" s="46" t="s">
        <v>158</v>
      </c>
      <c r="B165" s="47">
        <v>0</v>
      </c>
      <c r="C165" s="47">
        <v>0</v>
      </c>
      <c r="D165" s="47">
        <f t="shared" si="2"/>
        <v>0</v>
      </c>
    </row>
    <row r="166" spans="1:4" s="2" customFormat="1">
      <c r="A166" s="54" t="s">
        <v>263</v>
      </c>
      <c r="B166" s="55">
        <v>5884351.1169999996</v>
      </c>
      <c r="C166" s="55">
        <v>3854000</v>
      </c>
      <c r="D166" s="55">
        <f t="shared" si="2"/>
        <v>-1165351.5028009992</v>
      </c>
    </row>
    <row r="167" spans="1:4" s="2" customFormat="1">
      <c r="A167" s="56" t="s">
        <v>217</v>
      </c>
      <c r="B167" s="57">
        <v>4737182098.184</v>
      </c>
      <c r="C167" s="57">
        <v>0</v>
      </c>
      <c r="D167" s="57">
        <f t="shared" si="2"/>
        <v>-4040816329.7509518</v>
      </c>
    </row>
    <row r="168" spans="1:4" s="2" customFormat="1">
      <c r="A168" s="54" t="s">
        <v>150</v>
      </c>
      <c r="B168" s="55">
        <v>46913306119.448997</v>
      </c>
      <c r="C168" s="55">
        <v>5639683823</v>
      </c>
      <c r="D168" s="55">
        <f t="shared" si="2"/>
        <v>-34377366296.889992</v>
      </c>
    </row>
    <row r="169" spans="1:4" s="2" customFormat="1">
      <c r="A169" s="56" t="s">
        <v>157</v>
      </c>
      <c r="B169" s="57">
        <v>0</v>
      </c>
      <c r="C169" s="57">
        <v>0</v>
      </c>
      <c r="D169" s="57">
        <f t="shared" si="2"/>
        <v>0</v>
      </c>
    </row>
    <row r="170" spans="1:4" s="2" customFormat="1">
      <c r="A170" s="54" t="s">
        <v>159</v>
      </c>
      <c r="B170" s="55">
        <v>6344319</v>
      </c>
      <c r="C170" s="55">
        <v>0</v>
      </c>
      <c r="D170" s="55">
        <f t="shared" si="2"/>
        <v>-5411704.1069999998</v>
      </c>
    </row>
    <row r="171" spans="1:4" s="2" customFormat="1">
      <c r="A171" s="46" t="s">
        <v>162</v>
      </c>
      <c r="B171" s="47">
        <v>0</v>
      </c>
      <c r="C171" s="47">
        <v>0</v>
      </c>
      <c r="D171" s="47">
        <f t="shared" si="2"/>
        <v>0</v>
      </c>
    </row>
    <row r="172" spans="1:4" s="2" customFormat="1">
      <c r="A172" s="54" t="s">
        <v>161</v>
      </c>
      <c r="B172" s="55">
        <v>19446154344</v>
      </c>
      <c r="C172" s="55">
        <v>0</v>
      </c>
      <c r="D172" s="55">
        <f t="shared" si="2"/>
        <v>-16587569655.431999</v>
      </c>
    </row>
    <row r="173" spans="1:4" s="2" customFormat="1">
      <c r="A173" s="56" t="s">
        <v>163</v>
      </c>
      <c r="B173" s="57">
        <v>2997723</v>
      </c>
      <c r="C173" s="57">
        <v>0</v>
      </c>
      <c r="D173" s="57">
        <f t="shared" si="2"/>
        <v>-2557057.719</v>
      </c>
    </row>
    <row r="174" spans="1:4" s="2" customFormat="1">
      <c r="A174" s="54" t="s">
        <v>164</v>
      </c>
      <c r="B174" s="55">
        <v>5308317799.875</v>
      </c>
      <c r="C174" s="55">
        <v>1597297439</v>
      </c>
      <c r="D174" s="55">
        <f t="shared" si="2"/>
        <v>-2930697644.293375</v>
      </c>
    </row>
    <row r="175" spans="1:4" s="2" customFormat="1">
      <c r="A175" s="56" t="s">
        <v>165</v>
      </c>
      <c r="B175" s="57">
        <v>194985632</v>
      </c>
      <c r="C175" s="57">
        <v>10052757</v>
      </c>
      <c r="D175" s="57">
        <f t="shared" si="2"/>
        <v>-156269987.09599999</v>
      </c>
    </row>
    <row r="176" spans="1:4" s="2" customFormat="1">
      <c r="A176" s="54" t="s">
        <v>166</v>
      </c>
      <c r="B176" s="55">
        <v>0</v>
      </c>
      <c r="C176" s="55">
        <v>0</v>
      </c>
      <c r="D176" s="55">
        <f t="shared" si="2"/>
        <v>0</v>
      </c>
    </row>
    <row r="177" spans="1:4" s="2" customFormat="1">
      <c r="A177" s="46" t="s">
        <v>167</v>
      </c>
      <c r="B177" s="47">
        <v>306189715</v>
      </c>
      <c r="C177" s="47">
        <v>0</v>
      </c>
      <c r="D177" s="47">
        <f t="shared" si="2"/>
        <v>-261179826.89499998</v>
      </c>
    </row>
    <row r="178" spans="1:4" s="2" customFormat="1">
      <c r="A178" s="54" t="s">
        <v>76</v>
      </c>
      <c r="B178" s="55">
        <v>31038458957.069</v>
      </c>
      <c r="C178" s="55">
        <v>316692358</v>
      </c>
      <c r="D178" s="55">
        <f t="shared" si="2"/>
        <v>-26159113132.379856</v>
      </c>
    </row>
    <row r="179" spans="1:4" s="2" customFormat="1">
      <c r="A179" s="56" t="s">
        <v>168</v>
      </c>
      <c r="B179" s="57">
        <v>2334500183</v>
      </c>
      <c r="C179" s="57">
        <v>31723041</v>
      </c>
      <c r="D179" s="57">
        <f t="shared" si="2"/>
        <v>-1959605615.099</v>
      </c>
    </row>
    <row r="180" spans="1:4" s="2" customFormat="1">
      <c r="A180" s="54" t="s">
        <v>169</v>
      </c>
      <c r="B180" s="55">
        <v>0</v>
      </c>
      <c r="C180" s="55">
        <v>0</v>
      </c>
      <c r="D180" s="55">
        <f t="shared" si="2"/>
        <v>0</v>
      </c>
    </row>
    <row r="181" spans="1:4" s="2" customFormat="1">
      <c r="A181" s="56" t="s">
        <v>65</v>
      </c>
      <c r="B181" s="57">
        <v>0</v>
      </c>
      <c r="C181" s="57">
        <v>0</v>
      </c>
      <c r="D181" s="57">
        <f t="shared" si="2"/>
        <v>0</v>
      </c>
    </row>
    <row r="182" spans="1:4" s="2" customFormat="1">
      <c r="A182" s="54" t="s">
        <v>111</v>
      </c>
      <c r="B182" s="55">
        <v>0</v>
      </c>
      <c r="C182" s="55">
        <v>0</v>
      </c>
      <c r="D182" s="55">
        <f t="shared" si="2"/>
        <v>0</v>
      </c>
    </row>
    <row r="183" spans="1:4" s="2" customFormat="1">
      <c r="A183" s="46" t="s">
        <v>176</v>
      </c>
      <c r="B183" s="47">
        <v>140179</v>
      </c>
      <c r="C183" s="47">
        <v>0</v>
      </c>
      <c r="D183" s="47">
        <f t="shared" si="2"/>
        <v>-119572.68699999999</v>
      </c>
    </row>
    <row r="184" spans="1:4" s="2" customFormat="1">
      <c r="A184" s="54" t="s">
        <v>118</v>
      </c>
      <c r="B184" s="55">
        <v>0</v>
      </c>
      <c r="C184" s="55">
        <v>0</v>
      </c>
      <c r="D184" s="55">
        <f t="shared" si="2"/>
        <v>0</v>
      </c>
    </row>
    <row r="185" spans="1:4" s="2" customFormat="1">
      <c r="A185" s="46" t="s">
        <v>181</v>
      </c>
      <c r="B185" s="47">
        <v>0</v>
      </c>
      <c r="C185" s="47">
        <v>0</v>
      </c>
      <c r="D185" s="47">
        <f t="shared" si="2"/>
        <v>0</v>
      </c>
    </row>
    <row r="186" spans="1:4" s="2" customFormat="1">
      <c r="A186" s="54" t="s">
        <v>171</v>
      </c>
      <c r="B186" s="55">
        <v>0</v>
      </c>
      <c r="C186" s="55">
        <v>0</v>
      </c>
      <c r="D186" s="55">
        <f t="shared" si="2"/>
        <v>0</v>
      </c>
    </row>
    <row r="187" spans="1:4" s="2" customFormat="1">
      <c r="A187" s="56" t="s">
        <v>20</v>
      </c>
      <c r="B187" s="57">
        <v>16005595</v>
      </c>
      <c r="C187" s="57">
        <v>0</v>
      </c>
      <c r="D187" s="57">
        <f t="shared" si="2"/>
        <v>-13652772.535</v>
      </c>
    </row>
    <row r="188" spans="1:4" s="2" customFormat="1">
      <c r="A188" s="54" t="s">
        <v>185</v>
      </c>
      <c r="B188" s="55">
        <v>0</v>
      </c>
      <c r="C188" s="55">
        <v>0</v>
      </c>
      <c r="D188" s="55">
        <f t="shared" si="2"/>
        <v>0</v>
      </c>
    </row>
    <row r="189" spans="1:4" s="2" customFormat="1">
      <c r="A189" s="46" t="s">
        <v>182</v>
      </c>
      <c r="B189" s="47">
        <v>8961869534.7129993</v>
      </c>
      <c r="C189" s="47">
        <v>1681998819</v>
      </c>
      <c r="D189" s="47">
        <f t="shared" si="2"/>
        <v>-5962475894.1101885</v>
      </c>
    </row>
    <row r="190" spans="1:4" s="2" customFormat="1">
      <c r="A190" s="54" t="s">
        <v>172</v>
      </c>
      <c r="B190" s="55">
        <v>15284136</v>
      </c>
      <c r="C190" s="55">
        <v>0</v>
      </c>
      <c r="D190" s="55">
        <f t="shared" si="2"/>
        <v>-13037368.007999999</v>
      </c>
    </row>
    <row r="191" spans="1:4" s="2" customFormat="1">
      <c r="A191" s="46" t="s">
        <v>180</v>
      </c>
      <c r="B191" s="47">
        <v>422659066</v>
      </c>
      <c r="C191" s="47">
        <v>67789473</v>
      </c>
      <c r="D191" s="47">
        <f t="shared" si="2"/>
        <v>-292738710.29799998</v>
      </c>
    </row>
    <row r="192" spans="1:4" s="2" customFormat="1">
      <c r="A192" s="54" t="s">
        <v>175</v>
      </c>
      <c r="B192" s="55">
        <v>33552353953.235001</v>
      </c>
      <c r="C192" s="55">
        <v>29013502696</v>
      </c>
      <c r="D192" s="55">
        <f t="shared" si="2"/>
        <v>393344773.89054489</v>
      </c>
    </row>
    <row r="193" spans="1:4" s="2" customFormat="1">
      <c r="A193" s="46" t="s">
        <v>179</v>
      </c>
      <c r="B193" s="47">
        <v>292443469</v>
      </c>
      <c r="C193" s="47">
        <v>0</v>
      </c>
      <c r="D193" s="47">
        <f t="shared" si="2"/>
        <v>-249454279.05699998</v>
      </c>
    </row>
    <row r="194" spans="1:4" s="2" customFormat="1">
      <c r="A194" s="54" t="s">
        <v>177</v>
      </c>
      <c r="B194" s="55">
        <v>79430292</v>
      </c>
      <c r="C194" s="55">
        <v>40135116</v>
      </c>
      <c r="D194" s="55">
        <f t="shared" si="2"/>
        <v>-27618923.076000005</v>
      </c>
    </row>
    <row r="195" spans="1:4" s="2" customFormat="1">
      <c r="A195" s="56" t="s">
        <v>183</v>
      </c>
      <c r="B195" s="57">
        <v>0</v>
      </c>
      <c r="C195" s="57">
        <v>0</v>
      </c>
      <c r="D195" s="57">
        <f t="shared" si="2"/>
        <v>0</v>
      </c>
    </row>
    <row r="196" spans="1:4" s="2" customFormat="1">
      <c r="A196" s="54" t="s">
        <v>173</v>
      </c>
      <c r="B196" s="55">
        <v>3000000</v>
      </c>
      <c r="C196" s="55">
        <v>4029000</v>
      </c>
      <c r="D196" s="55">
        <f t="shared" si="2"/>
        <v>1470000</v>
      </c>
    </row>
    <row r="197" spans="1:4" s="2" customFormat="1">
      <c r="A197" s="56" t="s">
        <v>120</v>
      </c>
      <c r="B197" s="57">
        <v>48140879</v>
      </c>
      <c r="C197" s="57">
        <v>1500000</v>
      </c>
      <c r="D197" s="57">
        <f t="shared" si="2"/>
        <v>-39564169.787</v>
      </c>
    </row>
    <row r="198" spans="1:4" s="2" customFormat="1">
      <c r="A198" s="54" t="s">
        <v>174</v>
      </c>
      <c r="B198" s="55">
        <v>12175885101</v>
      </c>
      <c r="C198" s="55">
        <v>30446121</v>
      </c>
      <c r="D198" s="55">
        <f t="shared" ref="D198:D230" si="3">C198-(0.853*B198)</f>
        <v>-10355583870.153</v>
      </c>
    </row>
    <row r="199" spans="1:4" s="2" customFormat="1">
      <c r="A199" s="56" t="s">
        <v>43</v>
      </c>
      <c r="B199" s="57">
        <v>9263232315</v>
      </c>
      <c r="C199" s="57">
        <v>4171464390</v>
      </c>
      <c r="D199" s="57">
        <f t="shared" si="3"/>
        <v>-3730072774.6949997</v>
      </c>
    </row>
    <row r="200" spans="1:4" s="2" customFormat="1">
      <c r="A200" s="54" t="s">
        <v>184</v>
      </c>
      <c r="B200" s="55">
        <v>3350060</v>
      </c>
      <c r="C200" s="55">
        <v>0</v>
      </c>
      <c r="D200" s="55">
        <f t="shared" si="3"/>
        <v>-2857601.1799999997</v>
      </c>
    </row>
    <row r="201" spans="1:4" s="2" customFormat="1">
      <c r="A201" s="46" t="s">
        <v>178</v>
      </c>
      <c r="B201" s="47">
        <v>0</v>
      </c>
      <c r="C201" s="47">
        <v>0</v>
      </c>
      <c r="D201" s="47">
        <f t="shared" si="3"/>
        <v>0</v>
      </c>
    </row>
    <row r="202" spans="1:4" s="2" customFormat="1">
      <c r="A202" s="54" t="s">
        <v>188</v>
      </c>
      <c r="B202" s="55">
        <v>58691309</v>
      </c>
      <c r="C202" s="55">
        <v>0</v>
      </c>
      <c r="D202" s="55">
        <f t="shared" si="3"/>
        <v>-50063686.577</v>
      </c>
    </row>
    <row r="203" spans="1:4" s="2" customFormat="1">
      <c r="A203" s="56" t="s">
        <v>187</v>
      </c>
      <c r="B203" s="57">
        <v>215274549</v>
      </c>
      <c r="C203" s="57">
        <v>1000000</v>
      </c>
      <c r="D203" s="57">
        <f t="shared" si="3"/>
        <v>-182629190.29699999</v>
      </c>
    </row>
    <row r="204" spans="1:4" s="2" customFormat="1">
      <c r="A204" s="54" t="s">
        <v>201</v>
      </c>
      <c r="B204" s="55">
        <v>359819655</v>
      </c>
      <c r="C204" s="55">
        <v>164725234</v>
      </c>
      <c r="D204" s="55">
        <f t="shared" si="3"/>
        <v>-142200931.71499997</v>
      </c>
    </row>
    <row r="205" spans="1:4" s="2" customFormat="1">
      <c r="A205" s="46" t="s">
        <v>202</v>
      </c>
      <c r="B205" s="47">
        <v>323144228</v>
      </c>
      <c r="C205" s="47">
        <v>112021311</v>
      </c>
      <c r="D205" s="47">
        <f t="shared" si="3"/>
        <v>-163620715.48399997</v>
      </c>
    </row>
    <row r="206" spans="1:4" s="2" customFormat="1">
      <c r="A206" s="54" t="s">
        <v>190</v>
      </c>
      <c r="B206" s="55">
        <v>0</v>
      </c>
      <c r="C206" s="55">
        <v>4633312036</v>
      </c>
      <c r="D206" s="55">
        <f t="shared" si="3"/>
        <v>4633312036</v>
      </c>
    </row>
    <row r="207" spans="1:4" s="2" customFormat="1">
      <c r="A207" s="46" t="s">
        <v>51</v>
      </c>
      <c r="B207" s="47">
        <v>18868185</v>
      </c>
      <c r="C207" s="47">
        <v>0</v>
      </c>
      <c r="D207" s="47">
        <f t="shared" si="3"/>
        <v>-16094561.805</v>
      </c>
    </row>
    <row r="208" spans="1:4" s="2" customFormat="1">
      <c r="A208" s="54" t="s">
        <v>55</v>
      </c>
      <c r="B208" s="55">
        <v>4081919243</v>
      </c>
      <c r="C208" s="55">
        <v>0</v>
      </c>
      <c r="D208" s="55">
        <f t="shared" si="3"/>
        <v>-3481877114.2789998</v>
      </c>
    </row>
    <row r="209" spans="1:4" s="2" customFormat="1">
      <c r="A209" s="56" t="s">
        <v>191</v>
      </c>
      <c r="B209" s="57">
        <v>0</v>
      </c>
      <c r="C209" s="57">
        <v>0</v>
      </c>
      <c r="D209" s="57">
        <f t="shared" si="3"/>
        <v>0</v>
      </c>
    </row>
    <row r="210" spans="1:4" s="2" customFormat="1">
      <c r="A210" s="54" t="s">
        <v>193</v>
      </c>
      <c r="B210" s="55">
        <v>114018910912.91299</v>
      </c>
      <c r="C210" s="55">
        <v>3197884863</v>
      </c>
      <c r="D210" s="55">
        <f t="shared" si="3"/>
        <v>-94060246145.714783</v>
      </c>
    </row>
    <row r="211" spans="1:4" s="2" customFormat="1">
      <c r="A211" s="46" t="s">
        <v>192</v>
      </c>
      <c r="B211" s="47">
        <v>129850152629.92</v>
      </c>
      <c r="C211" s="47">
        <v>6397222941</v>
      </c>
      <c r="D211" s="47">
        <f t="shared" si="3"/>
        <v>-104364957252.32176</v>
      </c>
    </row>
    <row r="212" spans="1:4" s="2" customFormat="1">
      <c r="A212" s="54" t="s">
        <v>194</v>
      </c>
      <c r="B212" s="55">
        <v>1748524</v>
      </c>
      <c r="C212" s="55">
        <v>0</v>
      </c>
      <c r="D212" s="55">
        <f t="shared" si="3"/>
        <v>-1491490.9720000001</v>
      </c>
    </row>
    <row r="213" spans="1:4" s="2" customFormat="1">
      <c r="A213" s="46" t="s">
        <v>197</v>
      </c>
      <c r="B213" s="59">
        <v>0</v>
      </c>
      <c r="C213" s="59">
        <v>0</v>
      </c>
      <c r="D213" s="59">
        <f t="shared" si="3"/>
        <v>0</v>
      </c>
    </row>
    <row r="214" spans="1:4" s="2" customFormat="1">
      <c r="A214" s="54" t="s">
        <v>199</v>
      </c>
      <c r="B214" s="55">
        <v>0</v>
      </c>
      <c r="C214" s="55">
        <v>0</v>
      </c>
      <c r="D214" s="55">
        <f t="shared" si="3"/>
        <v>0</v>
      </c>
    </row>
    <row r="215" spans="1:4" s="2" customFormat="1">
      <c r="A215" s="56" t="s">
        <v>196</v>
      </c>
      <c r="B215" s="57">
        <v>4017844108.8800001</v>
      </c>
      <c r="C215" s="57">
        <v>685327686</v>
      </c>
      <c r="D215" s="57">
        <f t="shared" si="3"/>
        <v>-2741893338.87464</v>
      </c>
    </row>
    <row r="216" spans="1:4" s="2" customFormat="1">
      <c r="A216" s="54" t="s">
        <v>195</v>
      </c>
      <c r="B216" s="55">
        <v>0</v>
      </c>
      <c r="C216" s="55">
        <v>0</v>
      </c>
      <c r="D216" s="55">
        <f t="shared" si="3"/>
        <v>0</v>
      </c>
    </row>
    <row r="217" spans="1:4" s="2" customFormat="1">
      <c r="A217" s="46" t="s">
        <v>189</v>
      </c>
      <c r="B217" s="50">
        <v>18279017</v>
      </c>
      <c r="C217" s="50">
        <v>0</v>
      </c>
      <c r="D217" s="50">
        <f t="shared" si="3"/>
        <v>-15592001.501</v>
      </c>
    </row>
    <row r="218" spans="1:4">
      <c r="A218" s="54" t="s">
        <v>198</v>
      </c>
      <c r="B218" s="55">
        <v>19378616386.330002</v>
      </c>
      <c r="C218" s="55">
        <v>2913928706</v>
      </c>
      <c r="D218" s="55">
        <f t="shared" si="3"/>
        <v>-13616031071.539492</v>
      </c>
    </row>
    <row r="219" spans="1:4">
      <c r="A219" s="51" t="s">
        <v>200</v>
      </c>
      <c r="B219" s="52">
        <v>0</v>
      </c>
      <c r="C219" s="52">
        <v>0</v>
      </c>
      <c r="D219" s="52">
        <f t="shared" si="3"/>
        <v>0</v>
      </c>
    </row>
    <row r="220" spans="1:4">
      <c r="A220" s="54" t="s">
        <v>203</v>
      </c>
      <c r="B220" s="55">
        <v>1700904183</v>
      </c>
      <c r="C220" s="55">
        <v>1235450</v>
      </c>
      <c r="D220" s="55">
        <f t="shared" si="3"/>
        <v>-1449635818.099</v>
      </c>
    </row>
    <row r="221" spans="1:4">
      <c r="A221" s="56" t="s">
        <v>207</v>
      </c>
      <c r="B221" s="58">
        <v>860222492</v>
      </c>
      <c r="C221" s="58">
        <v>0</v>
      </c>
      <c r="D221" s="58">
        <f t="shared" si="3"/>
        <v>-733769785.676</v>
      </c>
    </row>
    <row r="222" spans="1:4">
      <c r="A222" s="54" t="s">
        <v>213</v>
      </c>
      <c r="B222" s="55">
        <v>0</v>
      </c>
      <c r="C222" s="55">
        <v>0</v>
      </c>
      <c r="D222" s="55">
        <f t="shared" si="3"/>
        <v>0</v>
      </c>
    </row>
    <row r="223" spans="1:4">
      <c r="A223" s="56" t="s">
        <v>209</v>
      </c>
      <c r="B223" s="58">
        <v>0</v>
      </c>
      <c r="C223" s="58">
        <v>0</v>
      </c>
      <c r="D223" s="58">
        <f t="shared" si="3"/>
        <v>0</v>
      </c>
    </row>
    <row r="224" spans="1:4">
      <c r="A224" s="54" t="s">
        <v>210</v>
      </c>
      <c r="B224" s="55">
        <v>0</v>
      </c>
      <c r="C224" s="55">
        <v>0</v>
      </c>
      <c r="D224" s="55">
        <f t="shared" si="3"/>
        <v>0</v>
      </c>
    </row>
    <row r="225" spans="1:4">
      <c r="A225" s="51" t="s">
        <v>212</v>
      </c>
      <c r="B225" s="52">
        <v>3975146675.6009998</v>
      </c>
      <c r="C225" s="52">
        <v>27579040556</v>
      </c>
      <c r="D225" s="52">
        <f t="shared" si="3"/>
        <v>24188240441.712349</v>
      </c>
    </row>
    <row r="226" spans="1:4">
      <c r="A226" s="54" t="s">
        <v>214</v>
      </c>
      <c r="B226" s="55">
        <v>0</v>
      </c>
      <c r="C226" s="55">
        <v>0</v>
      </c>
      <c r="D226" s="55">
        <f t="shared" si="3"/>
        <v>0</v>
      </c>
    </row>
    <row r="227" spans="1:4">
      <c r="A227" s="56" t="s">
        <v>216</v>
      </c>
      <c r="B227" s="58">
        <v>0</v>
      </c>
      <c r="C227" s="58">
        <v>0</v>
      </c>
      <c r="D227" s="58">
        <f t="shared" si="3"/>
        <v>0</v>
      </c>
    </row>
    <row r="228" spans="1:4">
      <c r="A228" s="54" t="s">
        <v>219</v>
      </c>
      <c r="B228" s="55">
        <v>0</v>
      </c>
      <c r="C228" s="55">
        <v>0</v>
      </c>
      <c r="D228" s="55">
        <f t="shared" si="3"/>
        <v>0</v>
      </c>
    </row>
    <row r="229" spans="1:4">
      <c r="A229" s="56" t="s">
        <v>220</v>
      </c>
      <c r="B229" s="58">
        <v>10906440</v>
      </c>
      <c r="C229" s="58">
        <v>259246922</v>
      </c>
      <c r="D229" s="58">
        <f t="shared" si="3"/>
        <v>249943728.68000001</v>
      </c>
    </row>
    <row r="230" spans="1:4">
      <c r="A230" s="73" t="s">
        <v>264</v>
      </c>
      <c r="B230" s="73">
        <v>1503090082036.5591</v>
      </c>
      <c r="C230" s="73">
        <v>369657661570</v>
      </c>
      <c r="D230" s="73">
        <f t="shared" si="3"/>
        <v>-912478178407.18481</v>
      </c>
    </row>
    <row r="231" spans="1:4">
      <c r="A231" s="27" t="s">
        <v>252</v>
      </c>
    </row>
    <row r="232" spans="1:4">
      <c r="A232" s="27" t="s">
        <v>297</v>
      </c>
    </row>
    <row r="233" spans="1:4">
      <c r="A233" s="27"/>
    </row>
  </sheetData>
  <sortState ref="A5:D227">
    <sortCondition ref="A5"/>
  </sortState>
  <pageMargins left="0.70866141732283472" right="0.70866141732283472" top="0.74803149606299213" bottom="0.74803149606299213" header="0.31496062992125984" footer="0.31496062992125984"/>
  <pageSetup paperSize="9" firstPageNumber="238" orientation="portrait" useFirstPageNumber="1" r:id="rId1"/>
  <headerFooter>
    <oddHeader>&amp;L&amp;"Arial,Normal"&amp;8Institut National de la Statistique et de l'Analyse Economique&amp;R&amp;"Arial,Normal"&amp;8Annuaire statistique 2018</oddHeader>
    <oddFooter>&amp;L&amp;"Arial,Normal"&amp;8Echanges extérieurs&amp;R&amp;"Arial,Gras"&amp;8&amp;P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9</vt:i4>
      </vt:variant>
    </vt:vector>
  </HeadingPairs>
  <TitlesOfParts>
    <vt:vector size="23" baseType="lpstr">
      <vt:lpstr>Chapitre 10</vt:lpstr>
      <vt:lpstr>0_Liste</vt:lpstr>
      <vt:lpstr>1_Grands_groupes</vt:lpstr>
      <vt:lpstr>2_principaux_pays</vt:lpstr>
      <vt:lpstr>3_principaux_pays_suite</vt:lpstr>
      <vt:lpstr>4_Déséquilibre</vt:lpstr>
      <vt:lpstr>5_Balance_commerciale_2013</vt:lpstr>
      <vt:lpstr>6_Balance_commerciale_2014</vt:lpstr>
      <vt:lpstr>7__Balance_commerciale_2015</vt:lpstr>
      <vt:lpstr>8_Balance commerciale_2016</vt:lpstr>
      <vt:lpstr>9_Balance commerciale_2017</vt:lpstr>
      <vt:lpstr>10_Balance commerciale_2018</vt:lpstr>
      <vt:lpstr>11_Echanges_UEMOA</vt:lpstr>
      <vt:lpstr>12_Echanges_CEDEAO</vt:lpstr>
      <vt:lpstr>'1_Grands_groupes'!_Toc272241218</vt:lpstr>
      <vt:lpstr>'2_principaux_pays'!_Toc272241220</vt:lpstr>
      <vt:lpstr>'4_Déséquilibre'!_Toc272241224</vt:lpstr>
      <vt:lpstr>'12_Echanges_CEDEAO'!_Toc272241228</vt:lpstr>
      <vt:lpstr>'2_principaux_pays'!Impression_des_titres</vt:lpstr>
      <vt:lpstr>'3_principaux_pays_suite'!Impression_des_titres</vt:lpstr>
      <vt:lpstr>'5_Balance_commerciale_2013'!Impression_des_titres</vt:lpstr>
      <vt:lpstr>'6_Balance_commerciale_2014'!Impression_des_titres</vt:lpstr>
      <vt:lpstr>'7__Balance_commerciale_2015'!Impression_des_titres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DSEE-337</dc:creator>
  <cp:lastModifiedBy>insae</cp:lastModifiedBy>
  <cp:lastPrinted>2019-10-11T10:40:49Z</cp:lastPrinted>
  <dcterms:created xsi:type="dcterms:W3CDTF">2014-03-28T16:20:26Z</dcterms:created>
  <dcterms:modified xsi:type="dcterms:W3CDTF">2019-12-19T19:48:08Z</dcterms:modified>
</cp:coreProperties>
</file>